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_rels/sheet5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_rels/drawing1.xml.rels" ContentType="application/vnd.openxmlformats-package.relationship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说明" sheetId="1" state="visible" r:id="rId2"/>
    <sheet name="参数与输入" sheetId="2" state="visible" r:id="rId3"/>
    <sheet name="分析计算" sheetId="3" state="visible" r:id="rId4"/>
    <sheet name="校验" sheetId="4" state="visible" r:id="rId5"/>
    <sheet name="图表" sheetId="5" state="visible" r:id="rId6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<sst xmlns="http://schemas.openxmlformats.org/spreadsheetml/2006/main" count="85" uniqueCount="78">
  <si>
    <r>
      <rPr>
        <b val="true"/>
        <sz val="16"/>
        <rFont val="Noto Sans CJK SC"/>
        <family val="2"/>
      </rPr>
      <t xml:space="preserve">传统企业 </t>
    </r>
    <r>
      <rPr>
        <b val="true"/>
        <sz val="16"/>
        <rFont val="Microsoft YaHei"/>
        <family val="0"/>
        <charset val="1"/>
      </rPr>
      <t xml:space="preserve">· AI </t>
    </r>
    <r>
      <rPr>
        <b val="true"/>
        <sz val="16"/>
        <rFont val="Noto Sans CJK SC"/>
        <family val="2"/>
      </rPr>
      <t xml:space="preserve">转型</t>
    </r>
    <r>
      <rPr>
        <b val="true"/>
        <sz val="16"/>
        <rFont val="Microsoft YaHei"/>
        <family val="0"/>
        <charset val="1"/>
      </rPr>
      <t xml:space="preserve">·</t>
    </r>
    <r>
      <rPr>
        <b val="true"/>
        <sz val="16"/>
        <rFont val="Noto Sans CJK SC"/>
        <family val="2"/>
      </rPr>
      <t xml:space="preserve">降本增效 数据登记与测算模板（示例）</t>
    </r>
  </si>
  <si>
    <r>
      <rPr>
        <sz val="10"/>
        <color rgb="FF808080"/>
        <rFont val="Noto Sans CJK SC"/>
        <family val="2"/>
      </rPr>
      <t xml:space="preserve">境核</t>
    </r>
    <r>
      <rPr>
        <sz val="10"/>
        <color rgb="FF808080"/>
        <rFont val="Microsoft YaHei"/>
        <family val="0"/>
        <charset val="1"/>
      </rPr>
      <t xml:space="preserve">AI · </t>
    </r>
    <r>
      <rPr>
        <sz val="10"/>
        <color rgb="FF808080"/>
        <rFont val="Noto Sans CJK SC"/>
        <family val="2"/>
      </rPr>
      <t xml:space="preserve">场景体验库</t>
    </r>
  </si>
  <si>
    <t xml:space="preserve">适用场景</t>
  </si>
  <si>
    <r>
      <rPr>
        <sz val="11"/>
        <color rgb="FF000000"/>
        <rFont val="Noto Sans CJK SC"/>
        <family val="2"/>
      </rPr>
      <t xml:space="preserve">传统企业 </t>
    </r>
    <r>
      <rPr>
        <sz val="11"/>
        <color rgb="FF000000"/>
        <rFont val="Microsoft YaHei"/>
        <family val="0"/>
        <charset val="1"/>
      </rPr>
      <t xml:space="preserve">· AI </t>
    </r>
    <r>
      <rPr>
        <sz val="11"/>
        <color rgb="FF000000"/>
        <rFont val="Noto Sans CJK SC"/>
        <family val="2"/>
      </rPr>
      <t xml:space="preserve">转型行业「降本增效」场景。传统企业成本压力加大，但降本举措散落各部门，缺乏量化评估与跟踪。本方案对能耗、采购、库存、人效等成本域系统性诊断，</t>
    </r>
    <r>
      <rPr>
        <sz val="11"/>
        <color rgb="FF000000"/>
        <rFont val="Microsoft YaHei"/>
        <family val="0"/>
        <charset val="1"/>
      </rPr>
      <t xml:space="preserve">AI </t>
    </r>
    <r>
      <rPr>
        <sz val="11"/>
        <color rgb="FF000000"/>
        <rFont val="Noto Sans CJK SC"/>
        <family val="2"/>
      </rPr>
      <t xml:space="preserve">识别优化空间并量化收益，举措台账跟踪到落地见效。</t>
    </r>
  </si>
  <si>
    <t xml:space="preserve">使用方法</t>
  </si>
  <si>
    <t xml:space="preserve">① 在「参数与输入」工作表中修改蓝色字体单元格（阈值参数与示例数据）；② 「分析计算」与「校验」工作表将自动重算；③ 「图表」工作表联动刷新，可直接用于汇报。</t>
  </si>
  <si>
    <t xml:space="preserve">配套文件</t>
  </si>
  <si>
    <r>
      <rPr>
        <sz val="11"/>
        <color rgb="FF000000"/>
        <rFont val="Noto Sans CJK SC"/>
        <family val="2"/>
      </rPr>
      <t xml:space="preserve">本模板与同目录《</t>
    </r>
    <r>
      <rPr>
        <sz val="11"/>
        <color rgb="FF000000"/>
        <rFont val="Microsoft YaHei"/>
        <family val="0"/>
        <charset val="1"/>
      </rPr>
      <t xml:space="preserve">068-industry-</t>
    </r>
    <r>
      <rPr>
        <sz val="11"/>
        <color rgb="FF000000"/>
        <rFont val="Noto Sans CJK SC"/>
        <family val="2"/>
      </rPr>
      <t xml:space="preserve">传统企业</t>
    </r>
    <r>
      <rPr>
        <sz val="11"/>
        <color rgb="FF000000"/>
        <rFont val="Microsoft YaHei"/>
        <family val="0"/>
        <charset val="1"/>
      </rPr>
      <t xml:space="preserve">-AI-</t>
    </r>
    <r>
      <rPr>
        <sz val="11"/>
        <color rgb="FF000000"/>
        <rFont val="Noto Sans CJK SC"/>
        <family val="2"/>
      </rPr>
      <t xml:space="preserve">转型</t>
    </r>
    <r>
      <rPr>
        <sz val="11"/>
        <color rgb="FF000000"/>
        <rFont val="Microsoft YaHei"/>
        <family val="0"/>
        <charset val="1"/>
      </rPr>
      <t xml:space="preserve">-</t>
    </r>
    <r>
      <rPr>
        <sz val="11"/>
        <color rgb="FF000000"/>
        <rFont val="Noto Sans CJK SC"/>
        <family val="2"/>
      </rPr>
      <t xml:space="preserve">降本增效</t>
    </r>
    <r>
      <rPr>
        <sz val="11"/>
        <color rgb="FF000000"/>
        <rFont val="Microsoft YaHei"/>
        <family val="0"/>
        <charset val="1"/>
      </rPr>
      <t xml:space="preserve">-</t>
    </r>
    <r>
      <rPr>
        <sz val="11"/>
        <color rgb="FF000000"/>
        <rFont val="Noto Sans CJK SC"/>
        <family val="2"/>
      </rPr>
      <t xml:space="preserve">主产物</t>
    </r>
    <r>
      <rPr>
        <sz val="11"/>
        <color rgb="FF000000"/>
        <rFont val="Microsoft YaHei"/>
        <family val="0"/>
        <charset val="1"/>
      </rPr>
      <t xml:space="preserve">.docx</t>
    </r>
    <r>
      <rPr>
        <sz val="11"/>
        <color rgb="FF000000"/>
        <rFont val="Noto Sans CJK SC"/>
        <family val="2"/>
      </rPr>
      <t xml:space="preserve">》配套使用，前者提供方法与流程说明，二者亦可独立使用。</t>
    </r>
  </si>
  <si>
    <t xml:space="preserve">颜色约定</t>
  </si>
  <si>
    <t xml:space="preserve">蓝色字体＝可修改的输入值；黑色字体＝公式计算结果（请勿覆盖）；绿色字体＝跨表引用；黄色底纹＝关键假设。</t>
  </si>
  <si>
    <t xml:space="preserve">数据声明</t>
  </si>
  <si>
    <r>
      <rPr>
        <sz val="11"/>
        <color rgb="FF000000"/>
        <rFont val="Noto Sans CJK SC"/>
        <family val="2"/>
      </rPr>
      <t xml:space="preserve">本文件为「境核</t>
    </r>
    <r>
      <rPr>
        <sz val="11"/>
        <color rgb="FF000000"/>
        <rFont val="Microsoft YaHei"/>
        <family val="0"/>
        <charset val="1"/>
      </rPr>
      <t xml:space="preserve">AI</t>
    </r>
    <r>
      <rPr>
        <sz val="11"/>
        <color rgb="FF000000"/>
        <rFont val="Noto Sans CJK SC"/>
        <family val="2"/>
      </rPr>
      <t xml:space="preserve">」场景体验库示例产物，文中全部数据均为虚构示例数据，仅用于功能演示与模板复用，不代表任何真实客户、真实项目或真实调研结果。</t>
    </r>
  </si>
  <si>
    <t xml:space="preserve">合规提示</t>
  </si>
  <si>
    <r>
      <rPr>
        <sz val="11"/>
        <color rgb="FF000000"/>
        <rFont val="Noto Sans CJK SC"/>
        <family val="2"/>
      </rPr>
      <t xml:space="preserve">满足企业内控与数据治理要求，关键流程变更执行审批与灰度上线机制，保留完整操作日志。 </t>
    </r>
    <r>
      <rPr>
        <sz val="11"/>
        <color rgb="FF000000"/>
        <rFont val="Microsoft YaHei"/>
        <family val="0"/>
        <charset val="1"/>
      </rPr>
      <t xml:space="preserve">AI </t>
    </r>
    <r>
      <rPr>
        <sz val="11"/>
        <color rgb="FF000000"/>
        <rFont val="Noto Sans CJK SC"/>
        <family val="2"/>
      </rPr>
      <t xml:space="preserve">处理结果按抽检比例复核，重大业务节点保留人工确认环节。</t>
    </r>
  </si>
  <si>
    <t xml:space="preserve">降本举措成本优化测算（示例数据）</t>
  </si>
  <si>
    <t xml:space="preserve">以下参数与数据均为可编辑输入区（蓝色字体），示例数据仅供演示。</t>
  </si>
  <si>
    <t xml:space="preserve">模型参数</t>
  </si>
  <si>
    <t xml:space="preserve">改善率达标阈值</t>
  </si>
  <si>
    <t xml:space="preserve">达标判定标准：改善率≥该阈值记为“达标”</t>
  </si>
  <si>
    <r>
      <rPr>
        <sz val="11"/>
        <color rgb="FF000000"/>
        <rFont val="Noto Sans CJK SC"/>
        <family val="2"/>
      </rPr>
      <t xml:space="preserve">重点关注名额</t>
    </r>
    <r>
      <rPr>
        <sz val="11"/>
        <color rgb="FF000000"/>
        <rFont val="Microsoft YaHei"/>
        <family val="0"/>
        <charset val="1"/>
      </rPr>
      <t xml:space="preserve">(TOP N)</t>
    </r>
  </si>
  <si>
    <r>
      <rPr>
        <sz val="9"/>
        <color rgb="FF808080"/>
        <rFont val="Noto Sans CJK SC"/>
        <family val="2"/>
      </rPr>
      <t xml:space="preserve">排名前 </t>
    </r>
    <r>
      <rPr>
        <sz val="9"/>
        <color rgb="FF808080"/>
        <rFont val="Microsoft YaHei"/>
        <family val="0"/>
        <charset val="1"/>
      </rPr>
      <t xml:space="preserve">N </t>
    </r>
    <r>
      <rPr>
        <sz val="9"/>
        <color rgb="FF808080"/>
        <rFont val="Noto Sans CJK SC"/>
        <family val="2"/>
      </rPr>
      <t xml:space="preserve">的对象在分析中列为重点推广对象</t>
    </r>
  </si>
  <si>
    <t xml:space="preserve">年化换算期数</t>
  </si>
  <si>
    <t xml:space="preserve">将单期改善量折算为年化口径的期数</t>
  </si>
  <si>
    <t xml:space="preserve">举措方向</t>
  </si>
  <si>
    <t xml:space="preserve">责任部门</t>
  </si>
  <si>
    <r>
      <rPr>
        <b val="true"/>
        <sz val="11"/>
        <color rgb="FFFFFFFF"/>
        <rFont val="Noto Sans CJK SC"/>
        <family val="2"/>
      </rPr>
      <t xml:space="preserve">实施周期</t>
    </r>
    <r>
      <rPr>
        <b val="true"/>
        <sz val="11"/>
        <color rgb="FFFFFFFF"/>
        <rFont val="Microsoft YaHei"/>
        <family val="0"/>
        <charset val="1"/>
      </rPr>
      <t xml:space="preserve">(</t>
    </r>
    <r>
      <rPr>
        <b val="true"/>
        <sz val="11"/>
        <color rgb="FFFFFFFF"/>
        <rFont val="Noto Sans CJK SC"/>
        <family val="2"/>
      </rPr>
      <t xml:space="preserve">周</t>
    </r>
    <r>
      <rPr>
        <b val="true"/>
        <sz val="11"/>
        <color rgb="FFFFFFFF"/>
        <rFont val="Microsoft YaHei"/>
        <family val="0"/>
        <charset val="1"/>
      </rPr>
      <t xml:space="preserve">)</t>
    </r>
  </si>
  <si>
    <r>
      <rPr>
        <b val="true"/>
        <sz val="11"/>
        <color rgb="FFFFFFFF"/>
        <rFont val="Noto Sans CJK SC"/>
        <family val="2"/>
      </rPr>
      <t xml:space="preserve">优化前年成本</t>
    </r>
    <r>
      <rPr>
        <b val="true"/>
        <sz val="11"/>
        <color rgb="FFFFFFFF"/>
        <rFont val="Microsoft YaHei"/>
        <family val="0"/>
        <charset val="1"/>
      </rPr>
      <t xml:space="preserve">(</t>
    </r>
    <r>
      <rPr>
        <b val="true"/>
        <sz val="11"/>
        <color rgb="FFFFFFFF"/>
        <rFont val="Noto Sans CJK SC"/>
        <family val="2"/>
      </rPr>
      <t xml:space="preserve">万元</t>
    </r>
    <r>
      <rPr>
        <b val="true"/>
        <sz val="11"/>
        <color rgb="FFFFFFFF"/>
        <rFont val="Microsoft YaHei"/>
        <family val="0"/>
        <charset val="1"/>
      </rPr>
      <t xml:space="preserve">)</t>
    </r>
  </si>
  <si>
    <r>
      <rPr>
        <b val="true"/>
        <sz val="11"/>
        <color rgb="FFFFFFFF"/>
        <rFont val="Noto Sans CJK SC"/>
        <family val="2"/>
      </rPr>
      <t xml:space="preserve">优化后年成本</t>
    </r>
    <r>
      <rPr>
        <b val="true"/>
        <sz val="11"/>
        <color rgb="FFFFFFFF"/>
        <rFont val="Microsoft YaHei"/>
        <family val="0"/>
        <charset val="1"/>
      </rPr>
      <t xml:space="preserve">(</t>
    </r>
    <r>
      <rPr>
        <b val="true"/>
        <sz val="11"/>
        <color rgb="FFFFFFFF"/>
        <rFont val="Noto Sans CJK SC"/>
        <family val="2"/>
      </rPr>
      <t xml:space="preserve">万元</t>
    </r>
    <r>
      <rPr>
        <b val="true"/>
        <sz val="11"/>
        <color rgb="FFFFFFFF"/>
        <rFont val="Microsoft YaHei"/>
        <family val="0"/>
        <charset val="1"/>
      </rPr>
      <t xml:space="preserve">)</t>
    </r>
  </si>
  <si>
    <t xml:space="preserve">能耗管理优化</t>
  </si>
  <si>
    <t xml:space="preserve">行政</t>
  </si>
  <si>
    <t xml:space="preserve">采购集中比价</t>
  </si>
  <si>
    <t xml:space="preserve">库存资金压降</t>
  </si>
  <si>
    <t xml:space="preserve">采购</t>
  </si>
  <si>
    <t xml:space="preserve">人力排班优化</t>
  </si>
  <si>
    <t xml:space="preserve">设备维保优化</t>
  </si>
  <si>
    <t xml:space="preserve">生产</t>
  </si>
  <si>
    <t xml:space="preserve">物流线路整合</t>
  </si>
  <si>
    <t xml:space="preserve">办公费用管控</t>
  </si>
  <si>
    <t xml:space="preserve">废料回收利用</t>
  </si>
  <si>
    <t xml:space="preserve">注：上表为虚构示例数据，复用时请整行替换为本单位真实数据，行数增减需同步调整“分析计算”与“校验”表公式范围。</t>
  </si>
  <si>
    <t xml:space="preserve">降本增效效果测算（公式区，请勿手工覆盖）</t>
  </si>
  <si>
    <r>
      <rPr>
        <b val="true"/>
        <sz val="11"/>
        <color rgb="FFFFFFFF"/>
        <rFont val="Noto Sans CJK SC"/>
        <family val="2"/>
      </rPr>
      <t xml:space="preserve">改善量（优化前年成本</t>
    </r>
    <r>
      <rPr>
        <b val="true"/>
        <sz val="11"/>
        <color rgb="FFFFFFFF"/>
        <rFont val="Microsoft YaHei"/>
        <family val="0"/>
        <charset val="1"/>
      </rPr>
      <t xml:space="preserve">(</t>
    </r>
    <r>
      <rPr>
        <b val="true"/>
        <sz val="11"/>
        <color rgb="FFFFFFFF"/>
        <rFont val="Noto Sans CJK SC"/>
        <family val="2"/>
      </rPr>
      <t xml:space="preserve">万元</t>
    </r>
    <r>
      <rPr>
        <b val="true"/>
        <sz val="11"/>
        <color rgb="FFFFFFFF"/>
        <rFont val="Microsoft YaHei"/>
        <family val="0"/>
        <charset val="1"/>
      </rPr>
      <t xml:space="preserve">)−</t>
    </r>
    <r>
      <rPr>
        <b val="true"/>
        <sz val="11"/>
        <color rgb="FFFFFFFF"/>
        <rFont val="Noto Sans CJK SC"/>
        <family val="2"/>
      </rPr>
      <t xml:space="preserve">优化后年成本</t>
    </r>
    <r>
      <rPr>
        <b val="true"/>
        <sz val="11"/>
        <color rgb="FFFFFFFF"/>
        <rFont val="Microsoft YaHei"/>
        <family val="0"/>
        <charset val="1"/>
      </rPr>
      <t xml:space="preserve">(</t>
    </r>
    <r>
      <rPr>
        <b val="true"/>
        <sz val="11"/>
        <color rgb="FFFFFFFF"/>
        <rFont val="Noto Sans CJK SC"/>
        <family val="2"/>
      </rPr>
      <t xml:space="preserve">万元</t>
    </r>
    <r>
      <rPr>
        <b val="true"/>
        <sz val="11"/>
        <color rgb="FFFFFFFF"/>
        <rFont val="Microsoft YaHei"/>
        <family val="0"/>
        <charset val="1"/>
      </rPr>
      <t xml:space="preserve">)</t>
    </r>
    <r>
      <rPr>
        <b val="true"/>
        <sz val="11"/>
        <color rgb="FFFFFFFF"/>
        <rFont val="Noto Sans CJK SC"/>
        <family val="2"/>
      </rPr>
      <t xml:space="preserve">）</t>
    </r>
  </si>
  <si>
    <t xml:space="preserve">降本率</t>
  </si>
  <si>
    <t xml:space="preserve">达标判定</t>
  </si>
  <si>
    <t xml:space="preserve">改善幅度排名</t>
  </si>
  <si>
    <t xml:space="preserve">汇总指标</t>
  </si>
  <si>
    <t xml:space="preserve">改善量合计</t>
  </si>
  <si>
    <t xml:space="preserve">平均改善率</t>
  </si>
  <si>
    <t xml:space="preserve">达标对象数</t>
  </si>
  <si>
    <t xml:space="preserve">最高改善率</t>
  </si>
  <si>
    <t xml:space="preserve">最低改善率</t>
  </si>
  <si>
    <r>
      <rPr>
        <sz val="11"/>
        <color rgb="FF000000"/>
        <rFont val="Noto Sans CJK SC"/>
        <family val="2"/>
      </rPr>
      <t xml:space="preserve">年化改善量（合计</t>
    </r>
    <r>
      <rPr>
        <sz val="11"/>
        <color rgb="FF000000"/>
        <rFont val="Microsoft YaHei"/>
        <family val="0"/>
        <charset val="1"/>
      </rPr>
      <t xml:space="preserve">×</t>
    </r>
    <r>
      <rPr>
        <sz val="11"/>
        <color rgb="FF000000"/>
        <rFont val="Noto Sans CJK SC"/>
        <family val="2"/>
      </rPr>
      <t xml:space="preserve">期数）</t>
    </r>
  </si>
  <si>
    <r>
      <rPr>
        <sz val="9"/>
        <color rgb="FF808080"/>
        <rFont val="Noto Sans CJK SC"/>
        <family val="2"/>
      </rPr>
      <t xml:space="preserve">说明：年化改善量为“单期改善量合计 </t>
    </r>
    <r>
      <rPr>
        <sz val="9"/>
        <color rgb="FF808080"/>
        <rFont val="Microsoft YaHei"/>
        <family val="0"/>
        <charset val="1"/>
      </rPr>
      <t xml:space="preserve">× </t>
    </r>
    <r>
      <rPr>
        <sz val="9"/>
        <color rgb="FF808080"/>
        <rFont val="Noto Sans CJK SC"/>
        <family val="2"/>
      </rPr>
      <t xml:space="preserve">年化期数”的粗略折算，实际推广收益请按业务口径复核。</t>
    </r>
  </si>
  <si>
    <t xml:space="preserve">数据质量与勾稽校验（自动重算）</t>
  </si>
  <si>
    <t xml:space="preserve">校验项</t>
  </si>
  <si>
    <t xml:space="preserve">校验公式结果</t>
  </si>
  <si>
    <t xml:space="preserve">期望</t>
  </si>
  <si>
    <t xml:space="preserve">状态</t>
  </si>
  <si>
    <t xml:space="preserve">数据记录条数</t>
  </si>
  <si>
    <r>
      <rPr>
        <sz val="11"/>
        <color rgb="FF000000"/>
        <rFont val="Noto Sans CJK SC"/>
        <family val="2"/>
      </rPr>
      <t xml:space="preserve">数值列完整性（</t>
    </r>
    <r>
      <rPr>
        <sz val="11"/>
        <color rgb="FF000000"/>
        <rFont val="Microsoft YaHei"/>
        <family val="0"/>
        <charset val="1"/>
      </rPr>
      <t xml:space="preserve">3</t>
    </r>
    <r>
      <rPr>
        <sz val="11"/>
        <color rgb="FF000000"/>
        <rFont val="Noto Sans CJK SC"/>
        <family val="2"/>
      </rPr>
      <t xml:space="preserve">列</t>
    </r>
    <r>
      <rPr>
        <sz val="11"/>
        <color rgb="FF000000"/>
        <rFont val="Microsoft YaHei"/>
        <family val="0"/>
        <charset val="1"/>
      </rPr>
      <t xml:space="preserve">×8</t>
    </r>
    <r>
      <rPr>
        <sz val="11"/>
        <color rgb="FF000000"/>
        <rFont val="Noto Sans CJK SC"/>
        <family val="2"/>
      </rPr>
      <t xml:space="preserve">行）</t>
    </r>
  </si>
  <si>
    <t xml:space="preserve">优化方向校验（优化值≥基准值的行数）</t>
  </si>
  <si>
    <t xml:space="preserve">勾稽差异（明细改善量−汇总差值）</t>
  </si>
  <si>
    <t xml:space="preserve">改善率取值范围（越界行数）</t>
  </si>
  <si>
    <t xml:space="preserve">总体校验状态</t>
  </si>
  <si>
    <t xml:space="preserve">使用提示：替换示例数据后请先查看本表，全部通过后方可引用“分析计算”结果。</t>
  </si>
  <si>
    <r>
      <rPr>
        <b val="true"/>
        <sz val="14"/>
        <rFont val="Noto Sans CJK SC"/>
        <family val="2"/>
      </rPr>
      <t xml:space="preserve">降本举措成本优化测算（示例数据）——基准 </t>
    </r>
    <r>
      <rPr>
        <b val="true"/>
        <sz val="14"/>
        <rFont val="Microsoft YaHei"/>
        <family val="0"/>
        <charset val="1"/>
      </rPr>
      <t xml:space="preserve">vs </t>
    </r>
    <r>
      <rPr>
        <b val="true"/>
        <sz val="14"/>
        <rFont val="Noto Sans CJK SC"/>
        <family val="2"/>
      </rPr>
      <t xml:space="preserve">优化对比</t>
    </r>
  </si>
  <si>
    <t xml:space="preserve">关键指标现状与目标（示例）</t>
  </si>
  <si>
    <t xml:space="preserve">指标</t>
  </si>
  <si>
    <t xml:space="preserve">单位</t>
  </si>
  <si>
    <r>
      <rPr>
        <b val="true"/>
        <sz val="11"/>
        <color rgb="FFFFFFFF"/>
        <rFont val="Noto Sans CJK SC"/>
        <family val="2"/>
      </rPr>
      <t xml:space="preserve">现状</t>
    </r>
    <r>
      <rPr>
        <b val="true"/>
        <sz val="11"/>
        <color rgb="FFFFFFFF"/>
        <rFont val="Microsoft YaHei"/>
        <family val="0"/>
        <charset val="1"/>
      </rPr>
      <t xml:space="preserve">(</t>
    </r>
    <r>
      <rPr>
        <b val="true"/>
        <sz val="11"/>
        <color rgb="FFFFFFFF"/>
        <rFont val="Noto Sans CJK SC"/>
        <family val="2"/>
      </rPr>
      <t xml:space="preserve">示例</t>
    </r>
    <r>
      <rPr>
        <b val="true"/>
        <sz val="11"/>
        <color rgb="FFFFFFFF"/>
        <rFont val="Microsoft YaHei"/>
        <family val="0"/>
        <charset val="1"/>
      </rPr>
      <t xml:space="preserve">)</t>
    </r>
  </si>
  <si>
    <r>
      <rPr>
        <b val="true"/>
        <sz val="11"/>
        <color rgb="FFFFFFFF"/>
        <rFont val="Noto Sans CJK SC"/>
        <family val="2"/>
      </rPr>
      <t xml:space="preserve">目标</t>
    </r>
    <r>
      <rPr>
        <b val="true"/>
        <sz val="11"/>
        <color rgb="FFFFFFFF"/>
        <rFont val="Microsoft YaHei"/>
        <family val="0"/>
        <charset val="1"/>
      </rPr>
      <t xml:space="preserve">(</t>
    </r>
    <r>
      <rPr>
        <b val="true"/>
        <sz val="11"/>
        <color rgb="FFFFFFFF"/>
        <rFont val="Noto Sans CJK SC"/>
        <family val="2"/>
      </rPr>
      <t xml:space="preserve">示例</t>
    </r>
    <r>
      <rPr>
        <b val="true"/>
        <sz val="11"/>
        <color rgb="FFFFFFFF"/>
        <rFont val="Microsoft YaHei"/>
        <family val="0"/>
        <charset val="1"/>
      </rPr>
      <t xml:space="preserve">)</t>
    </r>
  </si>
  <si>
    <t xml:space="preserve">综合成本降幅</t>
  </si>
  <si>
    <t xml:space="preserve">%</t>
  </si>
  <si>
    <t xml:space="preserve">举措见效周期</t>
  </si>
  <si>
    <t xml:space="preserve">月</t>
  </si>
  <si>
    <t xml:space="preserve">举措落地率</t>
  </si>
  <si>
    <t xml:space="preserve">年化节约金额</t>
  </si>
  <si>
    <t xml:space="preserve">万元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</si>
</sst>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0.0%"/>
    <numFmt numFmtId="166" formatCode="0"/>
    <numFmt numFmtId="167" formatCode="#,##0"/>
    <numFmt numFmtId="168" formatCode="#,##0.00"/>
    <numFmt numFmtId="169" formatCode="#,##0.0"/>
  </numFmts>
  <fonts count="24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name val="Noto Sans CJK SC"/>
      <family val="2"/>
    </font>
    <font>
      <b val="true"/>
      <sz val="16"/>
      <name val="Microsoft YaHei"/>
      <family val="0"/>
      <charset val="1"/>
    </font>
    <font>
      <sz val="10"/>
      <color rgb="FF808080"/>
      <name val="Noto Sans CJK SC"/>
      <family val="2"/>
    </font>
    <font>
      <sz val="10"/>
      <color rgb="FF808080"/>
      <name val="Microsoft YaHei"/>
      <family val="0"/>
      <charset val="1"/>
    </font>
    <font>
      <b val="true"/>
      <sz val="12"/>
      <name val="Noto Sans CJK SC"/>
      <family val="2"/>
    </font>
    <font>
      <sz val="11"/>
      <color rgb="FF000000"/>
      <name val="Noto Sans CJK SC"/>
      <family val="2"/>
    </font>
    <font>
      <sz val="11"/>
      <color rgb="FF000000"/>
      <name val="Microsoft YaHei"/>
      <family val="0"/>
      <charset val="1"/>
    </font>
    <font>
      <b val="true"/>
      <sz val="14"/>
      <name val="Noto Sans CJK SC"/>
      <family val="2"/>
    </font>
    <font>
      <sz val="11"/>
      <color rgb="FF0000FF"/>
      <name val="Microsoft YaHei"/>
      <family val="0"/>
      <charset val="1"/>
    </font>
    <font>
      <sz val="9"/>
      <color rgb="FF808080"/>
      <name val="Noto Sans CJK SC"/>
      <family val="2"/>
    </font>
    <font>
      <sz val="9"/>
      <color rgb="FF808080"/>
      <name val="Microsoft YaHei"/>
      <family val="0"/>
      <charset val="1"/>
    </font>
    <font>
      <b val="true"/>
      <sz val="11"/>
      <color rgb="FFFFFFFF"/>
      <name val="Noto Sans CJK SC"/>
      <family val="2"/>
    </font>
    <font>
      <b val="true"/>
      <sz val="11"/>
      <color rgb="FFFFFFFF"/>
      <name val="Microsoft YaHei"/>
      <family val="0"/>
      <charset val="1"/>
    </font>
    <font>
      <sz val="11"/>
      <color rgb="FF0000FF"/>
      <name val="Noto Sans CJK SC"/>
      <family val="2"/>
    </font>
    <font>
      <sz val="11"/>
      <color rgb="FF008000"/>
      <name val="Noto Sans CJK SC"/>
      <family val="2"/>
    </font>
    <font>
      <b val="true"/>
      <sz val="14"/>
      <name val="Microsoft YaHei"/>
      <family val="0"/>
      <charset val="1"/>
    </font>
    <font>
      <b val="true"/>
      <sz val="18"/>
      <color rgb="FF000000"/>
      <name val="Noto Sans CJK SC"/>
      <family val="2"/>
    </font>
    <font>
      <b val="true"/>
      <sz val="18"/>
      <color rgb="FF000000"/>
      <name val="Calibri"/>
      <family val="2"/>
    </font>
    <font>
      <sz val="10"/>
      <color rgb="FF000000"/>
      <name val="Calibri"/>
      <family val="2"/>
    </font>
    <font>
      <b val="true"/>
      <sz val="10"/>
      <color rgb="FF000000"/>
      <name val="Noto Sans CJK SC"/>
      <family val="2"/>
    </font>
  </fonts>
  <fills count="5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2F5B8F"/>
        <bgColor rgb="FF0066CC"/>
      </patternFill>
    </fill>
    <fill>
      <patternFill patternType="solid">
        <fgColor rgb="FFF2F2F2"/>
        <bgColor rgb="FFF9F9F9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12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3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12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5" fillId="3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12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12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8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1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9" fillId="4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1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9" fontId="1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2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1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BFBF"/>
      <rgbColor rgb="FF808080"/>
      <rgbColor rgb="FF9999FF"/>
      <rgbColor rgb="FFAB4744"/>
      <rgbColor rgb="FFF9F9F9"/>
      <rgbColor rgb="FFF2F2F2"/>
      <rgbColor rgb="FF660066"/>
      <rgbColor rgb="FFD09493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4F81BD"/>
      <rgbColor rgb="FF878787"/>
      <rgbColor rgb="FF003366"/>
      <rgbColor rgb="FF339966"/>
      <rgbColor rgb="FF003300"/>
      <rgbColor rgb="FF333300"/>
      <rgbColor rgb="FF993300"/>
      <rgbColor rgb="FFC0504D"/>
      <rgbColor rgb="FF2F5B8F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sharedStrings" Target="sharedStrings.xml"/>
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sz="1800" spc="-1" strike="noStrike">
                <a:solidFill>
                  <a:srgbClr val="000000"/>
                </a:solidFill>
                <a:latin typeface="Calibri"/>
              </a:defRPr>
            </a:pPr>
            <a:r>
              <a:rPr b="1" sz="1800" spc="-1" strike="noStrike">
                <a:solidFill>
                  <a:srgbClr val="000000"/>
                </a:solidFill>
                <a:latin typeface="Calibri"/>
              </a:rPr>
              <a:t>优化前年成本(万元) 与 优化后年成本(万元) 对比（示例数据）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barChart>
        <c:barDir val="col"/>
        <c:grouping val="clustered"/>
        <c:varyColors val="0"/>
        <c:ser>
          <c:idx val="0"/>
          <c:order val="0"/>
          <c:tx>
            <c:strRef>
              <c:f>参数与输入!D9</c:f>
              <c:strCache>
                <c:ptCount val="1"/>
                <c:pt idx="0">
                  <c:v>优化前年成本(万元)</c:v>
                </c:pt>
              </c:strCache>
            </c:strRef>
          </c:tx>
          <c:spPr>
            <a:solidFill>
              <a:srgbClr val="4f81bd"/>
            </a:solidFill>
            <a:ln w="9360">
              <a:solidFill>
                <a:srgbClr val="f9f9f9"/>
              </a:solidFill>
              <a:round/>
            </a:ln>
          </c:spPr>
          <c:invertIfNegative val="0"/>
          <c:dLbls>
            <c:txPr>
              <a:bodyPr wrap="none"/>
              <a:lstStyle/>
              <a:p>
                <a:pPr>
                  <a:defRPr b="0" sz="1000" spc="-1" strike="noStrike">
                    <a:latin typeface="DejaVu Sans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参数与输入!$A$10:$A$17</c:f>
              <c:strCache>
                <c:ptCount val="8"/>
                <c:pt idx="0">
                  <c:v>能耗管理优化</c:v>
                </c:pt>
                <c:pt idx="1">
                  <c:v>采购集中比价</c:v>
                </c:pt>
                <c:pt idx="2">
                  <c:v>库存资金压降</c:v>
                </c:pt>
                <c:pt idx="3">
                  <c:v>人力排班优化</c:v>
                </c:pt>
                <c:pt idx="4">
                  <c:v>设备维保优化</c:v>
                </c:pt>
                <c:pt idx="5">
                  <c:v>物流线路整合</c:v>
                </c:pt>
                <c:pt idx="6">
                  <c:v>办公费用管控</c:v>
                </c:pt>
                <c:pt idx="7">
                  <c:v>废料回收利用</c:v>
                </c:pt>
              </c:strCache>
            </c:strRef>
          </c:cat>
          <c:val>
            <c:numRef>
              <c:f>参数与输入!$D$10:$D$17</c:f>
              <c:numCache>
                <c:formatCode>General</c:formatCode>
                <c:ptCount val="8"/>
                <c:pt idx="0">
                  <c:v>757</c:v>
                </c:pt>
                <c:pt idx="1">
                  <c:v>517</c:v>
                </c:pt>
                <c:pt idx="2">
                  <c:v>598</c:v>
                </c:pt>
                <c:pt idx="3">
                  <c:v>340</c:v>
                </c:pt>
                <c:pt idx="4">
                  <c:v>473</c:v>
                </c:pt>
                <c:pt idx="5">
                  <c:v>147</c:v>
                </c:pt>
                <c:pt idx="6">
                  <c:v>218</c:v>
                </c:pt>
                <c:pt idx="7">
                  <c:v>466</c:v>
                </c:pt>
              </c:numCache>
            </c:numRef>
          </c:val>
        </c:ser>
        <c:ser>
          <c:idx val="1"/>
          <c:order val="1"/>
          <c:tx>
            <c:strRef>
              <c:f>参数与输入!E9</c:f>
              <c:strCache>
                <c:ptCount val="1"/>
                <c:pt idx="0">
                  <c:v>优化后年成本(万元)</c:v>
                </c:pt>
              </c:strCache>
            </c:strRef>
          </c:tx>
          <c:spPr>
            <a:solidFill>
              <a:srgbClr val="c0504d"/>
            </a:solidFill>
            <a:ln w="9360">
              <a:solidFill>
                <a:srgbClr val="f9f9f9"/>
              </a:solidFill>
              <a:round/>
            </a:ln>
          </c:spPr>
          <c:invertIfNegative val="0"/>
          <c:dLbls>
            <c:txPr>
              <a:bodyPr wrap="none"/>
              <a:lstStyle/>
              <a:p>
                <a:pPr>
                  <a:defRPr b="0" sz="1000" spc="-1" strike="noStrike">
                    <a:latin typeface="DejaVu Sans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参数与输入!$A$10:$A$17</c:f>
              <c:strCache>
                <c:ptCount val="8"/>
                <c:pt idx="0">
                  <c:v>能耗管理优化</c:v>
                </c:pt>
                <c:pt idx="1">
                  <c:v>采购集中比价</c:v>
                </c:pt>
                <c:pt idx="2">
                  <c:v>库存资金压降</c:v>
                </c:pt>
                <c:pt idx="3">
                  <c:v>人力排班优化</c:v>
                </c:pt>
                <c:pt idx="4">
                  <c:v>设备维保优化</c:v>
                </c:pt>
                <c:pt idx="5">
                  <c:v>物流线路整合</c:v>
                </c:pt>
                <c:pt idx="6">
                  <c:v>办公费用管控</c:v>
                </c:pt>
                <c:pt idx="7">
                  <c:v>废料回收利用</c:v>
                </c:pt>
              </c:strCache>
            </c:strRef>
          </c:cat>
          <c:val>
            <c:numRef>
              <c:f>参数与输入!$E$10:$E$17</c:f>
              <c:numCache>
                <c:formatCode>General</c:formatCode>
                <c:ptCount val="8"/>
                <c:pt idx="0">
                  <c:v>663.9</c:v>
                </c:pt>
                <c:pt idx="1">
                  <c:v>409.1</c:v>
                </c:pt>
                <c:pt idx="2">
                  <c:v>517.1</c:v>
                </c:pt>
                <c:pt idx="3">
                  <c:v>287</c:v>
                </c:pt>
                <c:pt idx="4">
                  <c:v>393.5</c:v>
                </c:pt>
                <c:pt idx="5">
                  <c:v>125.4</c:v>
                </c:pt>
                <c:pt idx="6">
                  <c:v>183.1</c:v>
                </c:pt>
                <c:pt idx="7">
                  <c:v>391</c:v>
                </c:pt>
              </c:numCache>
            </c:numRef>
          </c:val>
        </c:ser>
        <c:gapWidth val="150"/>
        <c:overlap val="0"/>
        <c:axId val="82392030"/>
        <c:axId val="68104596"/>
      </c:barChart>
      <c:catAx>
        <c:axId val="82392030"/>
        <c:scaling>
          <c:orientation val="minMax"/>
        </c:scaling>
        <c:delete val="0"/>
        <c:axPos val="b"/>
        <c:title>
          <c:tx>
            <c:rich>
              <a:bodyPr rot="0"/>
              <a:lstStyle/>
              <a:p>
                <a:pPr>
                  <a:defRPr b="1" sz="1000" spc="-1" strike="noStrike">
                    <a:solidFill>
                      <a:srgbClr val="000000"/>
                    </a:solidFill>
                    <a:latin typeface="Calibri"/>
                  </a:defRPr>
                </a:pPr>
                <a:r>
                  <a:rPr b="1" sz="1000" spc="-1" strike="noStrike">
                    <a:solidFill>
                      <a:srgbClr val="000000"/>
                    </a:solidFill>
                    <a:latin typeface="Calibri"/>
                  </a:rPr>
                  <a:t>举措方向</a:t>
                </a:r>
              </a:p>
            </c:rich>
          </c:tx>
          <c:overlay val="0"/>
          <c:spPr>
            <a:noFill/>
            <a:ln w="0">
              <a:noFill/>
            </a:ln>
          </c:spPr>
        </c:title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68104596"/>
        <c:crosses val="autoZero"/>
        <c:auto val="1"/>
        <c:lblAlgn val="ctr"/>
        <c:lblOffset val="100"/>
        <c:noMultiLvlLbl val="0"/>
      </c:catAx>
      <c:valAx>
        <c:axId val="68104596"/>
        <c:scaling>
          <c:orientation val="minMax"/>
        </c:scaling>
        <c:delete val="0"/>
        <c:axPos val="l"/>
        <c:majorGridlines>
          <c:spPr>
            <a:ln w="9360">
              <a:solidFill>
                <a:srgbClr val="878787"/>
              </a:solidFill>
              <a:round/>
            </a:ln>
          </c:spPr>
        </c:majorGridlines>
        <c:title>
          <c:tx>
            <c:rich>
              <a:bodyPr rot="-5400000"/>
              <a:lstStyle/>
              <a:p>
                <a:pPr>
                  <a:defRPr b="1" sz="1000" spc="-1" strike="noStrike">
                    <a:solidFill>
                      <a:srgbClr val="000000"/>
                    </a:solidFill>
                    <a:latin typeface="Calibri"/>
                  </a:defRPr>
                </a:pPr>
                <a:r>
                  <a:rPr b="1" sz="1000" spc="-1" strike="noStrike">
                    <a:solidFill>
                      <a:srgbClr val="000000"/>
                    </a:solidFill>
                    <a:latin typeface="Calibri"/>
                  </a:rPr>
                  <a:t>数值</a:t>
                </a:r>
              </a:p>
            </c:rich>
          </c:tx>
          <c:overlay val="0"/>
          <c:spPr>
            <a:noFill/>
            <a:ln w="0">
              <a:noFill/>
            </a:ln>
          </c:spPr>
        </c:title>
        <c:numFmt formatCode="#,##0.00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82392030"/>
        <c:crosses val="autoZero"/>
        <c:crossBetween val="between"/>
      </c:valAx>
      <c:spPr>
        <a:noFill/>
        <a:ln w="0">
          <a:noFill/>
        </a:ln>
      </c:spPr>
    </c:plotArea>
    <c:legend>
      <c:legendPos val="r"/>
      <c:overlay val="0"/>
      <c:spPr>
        <a:noFill/>
        <a:ln w="0">
          <a:noFill/>
        </a:ln>
      </c:spPr>
      <c:txPr>
        <a:bodyPr/>
        <a:lstStyle/>
        <a:p>
          <a:pPr>
            <a:defRPr b="0" sz="1000" spc="-1" strike="noStrike">
              <a:solidFill>
                <a:srgbClr val="000000"/>
              </a:solidFill>
              <a:latin typeface="Calibri"/>
            </a:defRPr>
          </a:pPr>
        </a:p>
      </c:txPr>
    </c:legend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sz="1800" spc="-1" strike="noStrike">
                <a:solidFill>
                  <a:srgbClr val="000000"/>
                </a:solidFill>
                <a:latin typeface="Calibri"/>
              </a:defRPr>
            </a:pPr>
            <a:r>
              <a:rPr b="1" sz="1800" spc="-1" strike="noStrike">
                <a:solidFill>
                  <a:srgbClr val="000000"/>
                </a:solidFill>
                <a:latin typeface="Calibri"/>
              </a:rPr>
              <a:t>关键指标：现状 vs 目标（示例数据）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barChart>
        <c:barDir val="col"/>
        <c:grouping val="clustered"/>
        <c:varyColors val="0"/>
        <c:ser>
          <c:idx val="0"/>
          <c:order val="0"/>
          <c:tx>
            <c:strRef>
              <c:f>图表!C31</c:f>
              <c:strCache>
                <c:ptCount val="1"/>
                <c:pt idx="0">
                  <c:v>现状(示例)</c:v>
                </c:pt>
              </c:strCache>
            </c:strRef>
          </c:tx>
          <c:spPr>
            <a:solidFill>
              <a:srgbClr val="ab4744"/>
            </a:solidFill>
            <a:ln w="9360">
              <a:solidFill>
                <a:srgbClr val="f9f9f9"/>
              </a:solidFill>
              <a:round/>
            </a:ln>
          </c:spPr>
          <c:invertIfNegative val="0"/>
          <c:dLbls>
            <c:txPr>
              <a:bodyPr wrap="none"/>
              <a:lstStyle/>
              <a:p>
                <a:pPr>
                  <a:defRPr b="0" sz="1000" spc="-1" strike="noStrike">
                    <a:latin typeface="DejaVu Sans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图表!$A$32:$A$35</c:f>
              <c:strCache>
                <c:ptCount val="4"/>
                <c:pt idx="0">
                  <c:v>综合成本降幅</c:v>
                </c:pt>
                <c:pt idx="1">
                  <c:v>举措见效周期</c:v>
                </c:pt>
                <c:pt idx="2">
                  <c:v>举措落地率</c:v>
                </c:pt>
                <c:pt idx="3">
                  <c:v>年化节约金额</c:v>
                </c:pt>
              </c:strCache>
            </c:strRef>
          </c:cat>
          <c:val>
            <c:numRef>
              <c:f>图表!$C$32:$C$35</c:f>
              <c:numCache>
                <c:formatCode>General</c:formatCode>
                <c:ptCount val="4"/>
                <c:pt idx="0">
                  <c:v>3</c:v>
                </c:pt>
                <c:pt idx="1">
                  <c:v>9</c:v>
                </c:pt>
                <c:pt idx="2">
                  <c:v>50</c:v>
                </c:pt>
                <c:pt idx="3">
                  <c:v>120</c:v>
                </c:pt>
              </c:numCache>
            </c:numRef>
          </c:val>
        </c:ser>
        <c:ser>
          <c:idx val="1"/>
          <c:order val="1"/>
          <c:tx>
            <c:strRef>
              <c:f>图表!D31</c:f>
              <c:strCache>
                <c:ptCount val="1"/>
                <c:pt idx="0">
                  <c:v>目标(示例)</c:v>
                </c:pt>
              </c:strCache>
            </c:strRef>
          </c:tx>
          <c:spPr>
            <a:solidFill>
              <a:srgbClr val="d09493"/>
            </a:solidFill>
            <a:ln w="9360">
              <a:solidFill>
                <a:srgbClr val="f9f9f9"/>
              </a:solidFill>
              <a:round/>
            </a:ln>
          </c:spPr>
          <c:invertIfNegative val="0"/>
          <c:dLbls>
            <c:txPr>
              <a:bodyPr wrap="none"/>
              <a:lstStyle/>
              <a:p>
                <a:pPr>
                  <a:defRPr b="0" sz="1000" spc="-1" strike="noStrike">
                    <a:latin typeface="DejaVu Sans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图表!$A$32:$A$35</c:f>
              <c:strCache>
                <c:ptCount val="4"/>
                <c:pt idx="0">
                  <c:v>综合成本降幅</c:v>
                </c:pt>
                <c:pt idx="1">
                  <c:v>举措见效周期</c:v>
                </c:pt>
                <c:pt idx="2">
                  <c:v>举措落地率</c:v>
                </c:pt>
                <c:pt idx="3">
                  <c:v>年化节约金额</c:v>
                </c:pt>
              </c:strCache>
            </c:strRef>
          </c:cat>
          <c:val>
            <c:numRef>
              <c:f>图表!$D$32:$D$35</c:f>
              <c:numCache>
                <c:formatCode>General</c:formatCode>
                <c:ptCount val="4"/>
                <c:pt idx="0">
                  <c:v>12</c:v>
                </c:pt>
                <c:pt idx="1">
                  <c:v>3</c:v>
                </c:pt>
                <c:pt idx="2">
                  <c:v>85</c:v>
                </c:pt>
                <c:pt idx="3">
                  <c:v>650</c:v>
                </c:pt>
              </c:numCache>
            </c:numRef>
          </c:val>
        </c:ser>
        <c:gapWidth val="150"/>
        <c:overlap val="0"/>
        <c:axId val="71843170"/>
        <c:axId val="58344964"/>
      </c:barChart>
      <c:catAx>
        <c:axId val="7184317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58344964"/>
        <c:crosses val="autoZero"/>
        <c:auto val="1"/>
        <c:lblAlgn val="ctr"/>
        <c:lblOffset val="100"/>
        <c:noMultiLvlLbl val="0"/>
      </c:catAx>
      <c:valAx>
        <c:axId val="58344964"/>
        <c:scaling>
          <c:orientation val="minMax"/>
        </c:scaling>
        <c:delete val="0"/>
        <c:axPos val="l"/>
        <c:majorGridlines>
          <c:spPr>
            <a:ln w="9360">
              <a:solidFill>
                <a:srgbClr val="878787"/>
              </a:solidFill>
              <a:round/>
            </a:ln>
          </c:spPr>
        </c:majorGridlines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71843170"/>
        <c:crosses val="autoZero"/>
        <c:crossBetween val="between"/>
      </c:valAx>
      <c:spPr>
        <a:noFill/>
        <a:ln w="0">
          <a:noFill/>
        </a:ln>
      </c:spPr>
    </c:plotArea>
    <c:legend>
      <c:legendPos val="r"/>
      <c:overlay val="0"/>
      <c:spPr>
        <a:noFill/>
        <a:ln w="0">
          <a:noFill/>
        </a:ln>
      </c:spPr>
      <c:txPr>
        <a:bodyPr/>
        <a:lstStyle/>
        <a:p>
          <a:pPr>
            <a:defRPr b="0" sz="1000" spc="-1" strike="noStrike">
              <a:solidFill>
                <a:srgbClr val="000000"/>
              </a:solidFill>
              <a:latin typeface="Calibri"/>
            </a:defRPr>
          </a:pPr>
        </a:p>
      </c:txPr>
    </c:legend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drawings/_rels/drawing1.xml.rels><?xml version="1.0" encoding="UTF-8"?>
<Relationships xmlns="http://schemas.openxmlformats.org/package/2006/relationships"><Relationship Id="rId1" Type="http://schemas.openxmlformats.org/officeDocument/2006/relationships/chart" Target="../charts/chart1.xml"/><Relationship Id="rId2" Type="http://schemas.openxmlformats.org/officeDocument/2006/relationships/chart" Target="../charts/chart2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2</xdr:row>
      <xdr:rowOff>0</xdr:rowOff>
    </xdr:from>
    <xdr:to>
      <xdr:col>8</xdr:col>
      <xdr:colOff>634680</xdr:colOff>
      <xdr:row>24</xdr:row>
      <xdr:rowOff>128520</xdr:rowOff>
    </xdr:to>
    <xdr:graphicFrame>
      <xdr:nvGraphicFramePr>
        <xdr:cNvPr id="0" name="Chart 1"/>
        <xdr:cNvGraphicFramePr/>
      </xdr:nvGraphicFramePr>
      <xdr:xfrm>
        <a:off x="0" y="380880"/>
        <a:ext cx="9359640" cy="4319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5</xdr:col>
      <xdr:colOff>0</xdr:colOff>
      <xdr:row>29</xdr:row>
      <xdr:rowOff>0</xdr:rowOff>
    </xdr:from>
    <xdr:to>
      <xdr:col>13</xdr:col>
      <xdr:colOff>408960</xdr:colOff>
      <xdr:row>47</xdr:row>
      <xdr:rowOff>170640</xdr:rowOff>
    </xdr:to>
    <xdr:graphicFrame>
      <xdr:nvGraphicFramePr>
        <xdr:cNvPr id="1" name="Chart 2"/>
        <xdr:cNvGraphicFramePr/>
      </xdr:nvGraphicFramePr>
      <xdr:xfrm>
        <a:off x="6448320" y="5524560"/>
        <a:ext cx="6479640" cy="3599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worksheets/_rels/sheet5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2:C15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22"/>
    <col collapsed="false" customWidth="true" hidden="false" outlineLevel="0" max="3" min="3" style="0" width="90"/>
  </cols>
  <sheetData>
    <row r="2" customFormat="false" ht="15" hidden="false" customHeight="false" outlineLevel="0" collapsed="false">
      <c r="B2" s="1" t="s">
        <v>0</v>
      </c>
    </row>
    <row r="3" customFormat="false" ht="15" hidden="false" customHeight="false" outlineLevel="0" collapsed="false">
      <c r="B3" s="2" t="s">
        <v>1</v>
      </c>
    </row>
    <row r="5" customFormat="false" ht="42" hidden="false" customHeight="true" outlineLevel="0" collapsed="false">
      <c r="B5" s="3" t="s">
        <v>2</v>
      </c>
      <c r="C5" s="4" t="s">
        <v>3</v>
      </c>
    </row>
    <row r="7" customFormat="false" ht="42" hidden="false" customHeight="true" outlineLevel="0" collapsed="false">
      <c r="B7" s="3" t="s">
        <v>4</v>
      </c>
      <c r="C7" s="4" t="s">
        <v>5</v>
      </c>
    </row>
    <row r="9" customFormat="false" ht="42" hidden="false" customHeight="true" outlineLevel="0" collapsed="false">
      <c r="B9" s="3" t="s">
        <v>6</v>
      </c>
      <c r="C9" s="4" t="s">
        <v>7</v>
      </c>
    </row>
    <row r="11" customFormat="false" ht="42" hidden="false" customHeight="true" outlineLevel="0" collapsed="false">
      <c r="B11" s="3" t="s">
        <v>8</v>
      </c>
      <c r="C11" s="4" t="s">
        <v>9</v>
      </c>
    </row>
    <row r="13" customFormat="false" ht="42" hidden="false" customHeight="true" outlineLevel="0" collapsed="false">
      <c r="B13" s="3" t="s">
        <v>10</v>
      </c>
      <c r="C13" s="4" t="s">
        <v>11</v>
      </c>
    </row>
    <row r="15" customFormat="false" ht="42" hidden="false" customHeight="true" outlineLevel="0" collapsed="false">
      <c r="B15" s="3" t="s">
        <v>12</v>
      </c>
      <c r="C15" s="4" t="s">
        <v>13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1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9" topLeftCell="A10" activePane="bottomLeft" state="frozen"/>
      <selection pane="topLeft" activeCell="A1" activeCellId="0" sqref="A1"/>
      <selection pane="bottom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24"/>
    <col collapsed="false" customWidth="true" hidden="false" outlineLevel="0" max="2" min="2" style="0" width="14"/>
    <col collapsed="false" customWidth="true" hidden="false" outlineLevel="0" max="3" min="3" style="0" width="16"/>
    <col collapsed="false" customWidth="true" hidden="false" outlineLevel="0" max="5" min="4" style="0" width="22"/>
  </cols>
  <sheetData>
    <row r="1" customFormat="false" ht="15" hidden="false" customHeight="false" outlineLevel="0" collapsed="false">
      <c r="A1" s="5" t="s">
        <v>14</v>
      </c>
    </row>
    <row r="2" customFormat="false" ht="15" hidden="false" customHeight="false" outlineLevel="0" collapsed="false">
      <c r="A2" s="2" t="s">
        <v>15</v>
      </c>
    </row>
    <row r="4" customFormat="false" ht="15" hidden="false" customHeight="false" outlineLevel="0" collapsed="false">
      <c r="A4" s="3" t="s">
        <v>16</v>
      </c>
    </row>
    <row r="5" customFormat="false" ht="15" hidden="false" customHeight="false" outlineLevel="0" collapsed="false">
      <c r="A5" s="6" t="s">
        <v>17</v>
      </c>
      <c r="B5" s="7" t="n">
        <v>0.3</v>
      </c>
      <c r="C5" s="8" t="s">
        <v>18</v>
      </c>
    </row>
    <row r="6" customFormat="false" ht="15" hidden="false" customHeight="false" outlineLevel="0" collapsed="false">
      <c r="A6" s="6" t="s">
        <v>19</v>
      </c>
      <c r="B6" s="9" t="n">
        <v>3</v>
      </c>
      <c r="C6" s="8" t="s">
        <v>20</v>
      </c>
    </row>
    <row r="7" customFormat="false" ht="15" hidden="false" customHeight="false" outlineLevel="0" collapsed="false">
      <c r="A7" s="6" t="s">
        <v>21</v>
      </c>
      <c r="B7" s="9" t="n">
        <v>12</v>
      </c>
      <c r="C7" s="8" t="s">
        <v>22</v>
      </c>
    </row>
    <row r="9" customFormat="false" ht="15" hidden="false" customHeight="false" outlineLevel="0" collapsed="false">
      <c r="A9" s="10" t="s">
        <v>23</v>
      </c>
      <c r="B9" s="10" t="s">
        <v>24</v>
      </c>
      <c r="C9" s="10" t="s">
        <v>25</v>
      </c>
      <c r="D9" s="10" t="s">
        <v>26</v>
      </c>
      <c r="E9" s="10" t="s">
        <v>27</v>
      </c>
    </row>
    <row r="10" customFormat="false" ht="15" hidden="false" customHeight="false" outlineLevel="0" collapsed="false">
      <c r="A10" s="11" t="s">
        <v>28</v>
      </c>
      <c r="B10" s="11" t="s">
        <v>29</v>
      </c>
      <c r="C10" s="12" t="n">
        <v>11</v>
      </c>
      <c r="D10" s="13" t="n">
        <v>757</v>
      </c>
      <c r="E10" s="13" t="n">
        <v>663.9</v>
      </c>
    </row>
    <row r="11" customFormat="false" ht="15" hidden="false" customHeight="false" outlineLevel="0" collapsed="false">
      <c r="A11" s="11" t="s">
        <v>30</v>
      </c>
      <c r="B11" s="11" t="s">
        <v>29</v>
      </c>
      <c r="C11" s="12" t="n">
        <v>5</v>
      </c>
      <c r="D11" s="13" t="n">
        <v>517</v>
      </c>
      <c r="E11" s="13" t="n">
        <v>409.1</v>
      </c>
    </row>
    <row r="12" customFormat="false" ht="15" hidden="false" customHeight="false" outlineLevel="0" collapsed="false">
      <c r="A12" s="11" t="s">
        <v>31</v>
      </c>
      <c r="B12" s="11" t="s">
        <v>32</v>
      </c>
      <c r="C12" s="12" t="n">
        <v>8</v>
      </c>
      <c r="D12" s="13" t="n">
        <v>598</v>
      </c>
      <c r="E12" s="13" t="n">
        <v>517.1</v>
      </c>
    </row>
    <row r="13" customFormat="false" ht="15" hidden="false" customHeight="false" outlineLevel="0" collapsed="false">
      <c r="A13" s="11" t="s">
        <v>33</v>
      </c>
      <c r="B13" s="11" t="s">
        <v>32</v>
      </c>
      <c r="C13" s="12" t="n">
        <v>12</v>
      </c>
      <c r="D13" s="13" t="n">
        <v>340</v>
      </c>
      <c r="E13" s="13" t="n">
        <v>287</v>
      </c>
    </row>
    <row r="14" customFormat="false" ht="15" hidden="false" customHeight="false" outlineLevel="0" collapsed="false">
      <c r="A14" s="11" t="s">
        <v>34</v>
      </c>
      <c r="B14" s="11" t="s">
        <v>35</v>
      </c>
      <c r="C14" s="12" t="n">
        <v>4</v>
      </c>
      <c r="D14" s="13" t="n">
        <v>473</v>
      </c>
      <c r="E14" s="13" t="n">
        <v>393.5</v>
      </c>
    </row>
    <row r="15" customFormat="false" ht="15" hidden="false" customHeight="false" outlineLevel="0" collapsed="false">
      <c r="A15" s="11" t="s">
        <v>36</v>
      </c>
      <c r="B15" s="11" t="s">
        <v>32</v>
      </c>
      <c r="C15" s="12" t="n">
        <v>4</v>
      </c>
      <c r="D15" s="13" t="n">
        <v>147</v>
      </c>
      <c r="E15" s="13" t="n">
        <v>125.4</v>
      </c>
    </row>
    <row r="16" customFormat="false" ht="15" hidden="false" customHeight="false" outlineLevel="0" collapsed="false">
      <c r="A16" s="11" t="s">
        <v>37</v>
      </c>
      <c r="B16" s="11" t="s">
        <v>35</v>
      </c>
      <c r="C16" s="12" t="n">
        <v>16</v>
      </c>
      <c r="D16" s="13" t="n">
        <v>218</v>
      </c>
      <c r="E16" s="13" t="n">
        <v>183.1</v>
      </c>
    </row>
    <row r="17" customFormat="false" ht="15" hidden="false" customHeight="false" outlineLevel="0" collapsed="false">
      <c r="A17" s="11" t="s">
        <v>38</v>
      </c>
      <c r="B17" s="11" t="s">
        <v>32</v>
      </c>
      <c r="C17" s="12" t="n">
        <v>11</v>
      </c>
      <c r="D17" s="13" t="n">
        <v>466</v>
      </c>
      <c r="E17" s="13" t="n">
        <v>391</v>
      </c>
    </row>
    <row r="19" customFormat="false" ht="15" hidden="false" customHeight="false" outlineLevel="0" collapsed="false">
      <c r="A19" s="8" t="s">
        <v>39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2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24"/>
    <col collapsed="false" customWidth="true" hidden="false" outlineLevel="0" max="2" min="2" style="0" width="26"/>
    <col collapsed="false" customWidth="true" hidden="false" outlineLevel="0" max="3" min="3" style="0" width="18"/>
    <col collapsed="false" customWidth="true" hidden="false" outlineLevel="0" max="4" min="4" style="0" width="12"/>
    <col collapsed="false" customWidth="true" hidden="false" outlineLevel="0" max="5" min="5" style="0" width="14"/>
  </cols>
  <sheetData>
    <row r="1" customFormat="false" ht="15" hidden="false" customHeight="false" outlineLevel="0" collapsed="false">
      <c r="A1" s="5" t="s">
        <v>40</v>
      </c>
    </row>
    <row r="3" customFormat="false" ht="15" hidden="false" customHeight="false" outlineLevel="0" collapsed="false">
      <c r="A3" s="10" t="s">
        <v>23</v>
      </c>
      <c r="B3" s="10" t="s">
        <v>41</v>
      </c>
      <c r="C3" s="10" t="s">
        <v>42</v>
      </c>
      <c r="D3" s="10" t="s">
        <v>43</v>
      </c>
      <c r="E3" s="10" t="s">
        <v>44</v>
      </c>
    </row>
    <row r="4" customFormat="false" ht="15" hidden="false" customHeight="false" outlineLevel="0" collapsed="false">
      <c r="A4" s="14" t="str">
        <f aca="false">参数与输入!A10</f>
        <v>能耗管理优化</v>
      </c>
      <c r="B4" s="15" t="n">
        <f aca="false">参数与输入!D10-参数与输入!E10</f>
        <v>93.1</v>
      </c>
      <c r="C4" s="16" t="n">
        <f aca="false">IF(参数与输入!D10=0,0,B4/参数与输入!D10)</f>
        <v>0.122985468956407</v>
      </c>
      <c r="D4" s="17" t="str">
        <f aca="false">IF(C4&gt;=参数与输入!$B$5,"达标","关注")</f>
        <v>关注</v>
      </c>
      <c r="E4" s="17" t="n">
        <f aca="false">RANK(C4,$C$4:$C$11)</f>
        <v>8</v>
      </c>
    </row>
    <row r="5" customFormat="false" ht="15" hidden="false" customHeight="false" outlineLevel="0" collapsed="false">
      <c r="A5" s="14" t="str">
        <f aca="false">参数与输入!A11</f>
        <v>采购集中比价</v>
      </c>
      <c r="B5" s="15" t="n">
        <f aca="false">参数与输入!D11-参数与输入!E11</f>
        <v>107.9</v>
      </c>
      <c r="C5" s="16" t="n">
        <f aca="false">IF(参数与输入!D11=0,0,B5/参数与输入!D11)</f>
        <v>0.208704061895551</v>
      </c>
      <c r="D5" s="17" t="str">
        <f aca="false">IF(C5&gt;=参数与输入!$B$5,"达标","关注")</f>
        <v>关注</v>
      </c>
      <c r="E5" s="17" t="n">
        <f aca="false">RANK(C5,$C$4:$C$11)</f>
        <v>1</v>
      </c>
    </row>
    <row r="6" customFormat="false" ht="15" hidden="false" customHeight="false" outlineLevel="0" collapsed="false">
      <c r="A6" s="14" t="str">
        <f aca="false">参数与输入!A12</f>
        <v>库存资金压降</v>
      </c>
      <c r="B6" s="15" t="n">
        <f aca="false">参数与输入!D12-参数与输入!E12</f>
        <v>80.9</v>
      </c>
      <c r="C6" s="16" t="n">
        <f aca="false">IF(参数与输入!D12=0,0,B6/参数与输入!D12)</f>
        <v>0.135284280936455</v>
      </c>
      <c r="D6" s="17" t="str">
        <f aca="false">IF(C6&gt;=参数与输入!$B$5,"达标","关注")</f>
        <v>关注</v>
      </c>
      <c r="E6" s="17" t="n">
        <f aca="false">RANK(C6,$C$4:$C$11)</f>
        <v>7</v>
      </c>
    </row>
    <row r="7" customFormat="false" ht="15" hidden="false" customHeight="false" outlineLevel="0" collapsed="false">
      <c r="A7" s="14" t="str">
        <f aca="false">参数与输入!A13</f>
        <v>人力排班优化</v>
      </c>
      <c r="B7" s="15" t="n">
        <f aca="false">参数与输入!D13-参数与输入!E13</f>
        <v>53</v>
      </c>
      <c r="C7" s="16" t="n">
        <f aca="false">IF(参数与输入!D13=0,0,B7/参数与输入!D13)</f>
        <v>0.155882352941176</v>
      </c>
      <c r="D7" s="17" t="str">
        <f aca="false">IF(C7&gt;=参数与输入!$B$5,"达标","关注")</f>
        <v>关注</v>
      </c>
      <c r="E7" s="17" t="n">
        <f aca="false">RANK(C7,$C$4:$C$11)</f>
        <v>5</v>
      </c>
    </row>
    <row r="8" customFormat="false" ht="15" hidden="false" customHeight="false" outlineLevel="0" collapsed="false">
      <c r="A8" s="14" t="str">
        <f aca="false">参数与输入!A14</f>
        <v>设备维保优化</v>
      </c>
      <c r="B8" s="15" t="n">
        <f aca="false">参数与输入!D14-参数与输入!E14</f>
        <v>79.5</v>
      </c>
      <c r="C8" s="16" t="n">
        <f aca="false">IF(参数与输入!D14=0,0,B8/参数与输入!D14)</f>
        <v>0.168076109936575</v>
      </c>
      <c r="D8" s="17" t="str">
        <f aca="false">IF(C8&gt;=参数与输入!$B$5,"达标","关注")</f>
        <v>关注</v>
      </c>
      <c r="E8" s="17" t="n">
        <f aca="false">RANK(C8,$C$4:$C$11)</f>
        <v>2</v>
      </c>
    </row>
    <row r="9" customFormat="false" ht="15" hidden="false" customHeight="false" outlineLevel="0" collapsed="false">
      <c r="A9" s="14" t="str">
        <f aca="false">参数与输入!A15</f>
        <v>物流线路整合</v>
      </c>
      <c r="B9" s="15" t="n">
        <f aca="false">参数与输入!D15-参数与输入!E15</f>
        <v>21.6</v>
      </c>
      <c r="C9" s="16" t="n">
        <f aca="false">IF(参数与输入!D15=0,0,B9/参数与输入!D15)</f>
        <v>0.146938775510204</v>
      </c>
      <c r="D9" s="17" t="str">
        <f aca="false">IF(C9&gt;=参数与输入!$B$5,"达标","关注")</f>
        <v>关注</v>
      </c>
      <c r="E9" s="17" t="n">
        <f aca="false">RANK(C9,$C$4:$C$11)</f>
        <v>6</v>
      </c>
    </row>
    <row r="10" customFormat="false" ht="15" hidden="false" customHeight="false" outlineLevel="0" collapsed="false">
      <c r="A10" s="14" t="str">
        <f aca="false">参数与输入!A16</f>
        <v>办公费用管控</v>
      </c>
      <c r="B10" s="15" t="n">
        <f aca="false">参数与输入!D16-参数与输入!E16</f>
        <v>34.9</v>
      </c>
      <c r="C10" s="16" t="n">
        <f aca="false">IF(参数与输入!D16=0,0,B10/参数与输入!D16)</f>
        <v>0.160091743119266</v>
      </c>
      <c r="D10" s="17" t="str">
        <f aca="false">IF(C10&gt;=参数与输入!$B$5,"达标","关注")</f>
        <v>关注</v>
      </c>
      <c r="E10" s="17" t="n">
        <f aca="false">RANK(C10,$C$4:$C$11)</f>
        <v>4</v>
      </c>
    </row>
    <row r="11" customFormat="false" ht="15" hidden="false" customHeight="false" outlineLevel="0" collapsed="false">
      <c r="A11" s="14" t="str">
        <f aca="false">参数与输入!A17</f>
        <v>废料回收利用</v>
      </c>
      <c r="B11" s="15" t="n">
        <f aca="false">参数与输入!D17-参数与输入!E17</f>
        <v>75</v>
      </c>
      <c r="C11" s="16" t="n">
        <f aca="false">IF(参数与输入!D17=0,0,B11/参数与输入!D17)</f>
        <v>0.160944206008584</v>
      </c>
      <c r="D11" s="17" t="str">
        <f aca="false">IF(C11&gt;=参数与输入!$B$5,"达标","关注")</f>
        <v>关注</v>
      </c>
      <c r="E11" s="17" t="n">
        <f aca="false">RANK(C11,$C$4:$C$11)</f>
        <v>3</v>
      </c>
    </row>
    <row r="13" customFormat="false" ht="15" hidden="false" customHeight="false" outlineLevel="0" collapsed="false">
      <c r="A13" s="3" t="s">
        <v>45</v>
      </c>
    </row>
    <row r="14" customFormat="false" ht="15" hidden="false" customHeight="false" outlineLevel="0" collapsed="false">
      <c r="A14" s="18" t="s">
        <v>46</v>
      </c>
      <c r="B14" s="15" t="n">
        <f aca="false">SUM(B4:B11)</f>
        <v>545.9</v>
      </c>
    </row>
    <row r="15" customFormat="false" ht="15" hidden="false" customHeight="false" outlineLevel="0" collapsed="false">
      <c r="A15" s="18" t="s">
        <v>47</v>
      </c>
      <c r="B15" s="16" t="n">
        <f aca="false">AVERAGE(C4:C11)</f>
        <v>0.157363374913027</v>
      </c>
    </row>
    <row r="16" customFormat="false" ht="15" hidden="false" customHeight="false" outlineLevel="0" collapsed="false">
      <c r="A16" s="18" t="s">
        <v>48</v>
      </c>
      <c r="B16" s="19" t="n">
        <f aca="false">COUNTIF(D4:D11,"达标")</f>
        <v>0</v>
      </c>
    </row>
    <row r="17" customFormat="false" ht="15" hidden="false" customHeight="false" outlineLevel="0" collapsed="false">
      <c r="A17" s="18" t="s">
        <v>49</v>
      </c>
      <c r="B17" s="16" t="n">
        <f aca="false">MAX(C4:C11)</f>
        <v>0.208704061895551</v>
      </c>
    </row>
    <row r="18" customFormat="false" ht="15" hidden="false" customHeight="false" outlineLevel="0" collapsed="false">
      <c r="A18" s="18" t="s">
        <v>50</v>
      </c>
      <c r="B18" s="16" t="n">
        <f aca="false">MIN(C4:C11)</f>
        <v>0.122985468956407</v>
      </c>
    </row>
    <row r="19" customFormat="false" ht="15" hidden="false" customHeight="false" outlineLevel="0" collapsed="false">
      <c r="A19" s="18" t="s">
        <v>51</v>
      </c>
      <c r="B19" s="20" t="n">
        <f aca="false">B14*参数与输入!$B$7</f>
        <v>6550.8</v>
      </c>
    </row>
    <row r="21" customFormat="false" ht="15" hidden="false" customHeight="false" outlineLevel="0" collapsed="false">
      <c r="A21" s="8" t="s">
        <v>52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1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34"/>
    <col collapsed="false" customWidth="true" hidden="false" outlineLevel="0" max="2" min="2" style="0" width="18"/>
    <col collapsed="false" customWidth="true" hidden="false" outlineLevel="0" max="3" min="3" style="0" width="14"/>
    <col collapsed="false" customWidth="true" hidden="false" outlineLevel="0" max="4" min="4" style="0" width="12"/>
  </cols>
  <sheetData>
    <row r="1" customFormat="false" ht="15" hidden="false" customHeight="false" outlineLevel="0" collapsed="false">
      <c r="A1" s="5" t="s">
        <v>53</v>
      </c>
    </row>
    <row r="3" customFormat="false" ht="15" hidden="false" customHeight="false" outlineLevel="0" collapsed="false">
      <c r="A3" s="10" t="s">
        <v>54</v>
      </c>
      <c r="B3" s="10" t="s">
        <v>55</v>
      </c>
      <c r="C3" s="10" t="s">
        <v>56</v>
      </c>
      <c r="D3" s="10" t="s">
        <v>57</v>
      </c>
    </row>
    <row r="4" customFormat="false" ht="15" hidden="false" customHeight="false" outlineLevel="0" collapsed="false">
      <c r="A4" s="21" t="s">
        <v>58</v>
      </c>
      <c r="B4" s="17" t="n">
        <f aca="false">COUNTA(参数与输入!A10:A17)</f>
        <v>8</v>
      </c>
      <c r="C4" s="17" t="n">
        <v>8</v>
      </c>
      <c r="D4" s="17" t="str">
        <f aca="false">IF(B4=8,"通过","异常")</f>
        <v>通过</v>
      </c>
    </row>
    <row r="5" customFormat="false" ht="15" hidden="false" customHeight="false" outlineLevel="0" collapsed="false">
      <c r="A5" s="21" t="s">
        <v>59</v>
      </c>
      <c r="B5" s="17" t="n">
        <f aca="false">SUMPRODUCT(--ISNUMBER(参数与输入!C10:E17))</f>
        <v>24</v>
      </c>
      <c r="C5" s="17" t="n">
        <v>24</v>
      </c>
      <c r="D5" s="17" t="str">
        <f aca="false">IF(B5=24,"通过","异常")</f>
        <v>通过</v>
      </c>
    </row>
    <row r="6" customFormat="false" ht="15" hidden="false" customHeight="false" outlineLevel="0" collapsed="false">
      <c r="A6" s="21" t="s">
        <v>60</v>
      </c>
      <c r="B6" s="17" t="n">
        <f aca="false">SUMPRODUCT(--(参数与输入!E10:E17&gt;=参数与输入!D10:D17))</f>
        <v>0</v>
      </c>
      <c r="C6" s="17" t="n">
        <v>0</v>
      </c>
      <c r="D6" s="17" t="str">
        <f aca="false">IF(B6=0,"通过","异常")</f>
        <v>通过</v>
      </c>
    </row>
    <row r="7" customFormat="false" ht="15" hidden="false" customHeight="false" outlineLevel="0" collapsed="false">
      <c r="A7" s="21" t="s">
        <v>61</v>
      </c>
      <c r="B7" s="17" t="n">
        <f aca="false">ROUND(SUM(分析计算!B4:B11)-(SUM(参数与输入!D10:D17)-SUM(参数与输入!E10:E17)),4)</f>
        <v>0</v>
      </c>
      <c r="C7" s="17" t="n">
        <v>0</v>
      </c>
      <c r="D7" s="17" t="str">
        <f aca="false">IF(ABS(B7)&lt;0.001,"通过","异常")</f>
        <v>通过</v>
      </c>
    </row>
    <row r="8" customFormat="false" ht="15" hidden="false" customHeight="false" outlineLevel="0" collapsed="false">
      <c r="A8" s="21" t="s">
        <v>62</v>
      </c>
      <c r="B8" s="17" t="n">
        <f aca="false">SUMPRODUCT(--(分析计算!C4:C11&lt;0))+SUMPRODUCT(--(分析计算!C4:C11&gt;1))</f>
        <v>0</v>
      </c>
      <c r="C8" s="17" t="n">
        <v>0</v>
      </c>
      <c r="D8" s="17" t="str">
        <f aca="false">IF(B8=0,"通过","异常")</f>
        <v>通过</v>
      </c>
    </row>
    <row r="10" customFormat="false" ht="15" hidden="false" customHeight="false" outlineLevel="0" collapsed="false">
      <c r="A10" s="3" t="s">
        <v>63</v>
      </c>
      <c r="B10" s="22" t="str">
        <f aca="false">IF(COUNTIF(D4:D8,"通过")=5,"全部通过","存在异常，请检查输入区")</f>
        <v>全部通过</v>
      </c>
    </row>
    <row r="12" customFormat="false" ht="15" hidden="false" customHeight="false" outlineLevel="0" collapsed="false">
      <c r="A12" s="8" t="s">
        <v>64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3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24"/>
    <col collapsed="false" customWidth="true" hidden="false" outlineLevel="0" max="2" min="2" style="0" width="12"/>
    <col collapsed="false" customWidth="true" hidden="false" outlineLevel="0" max="4" min="3" style="0" width="14"/>
  </cols>
  <sheetData>
    <row r="1" customFormat="false" ht="15" hidden="false" customHeight="false" outlineLevel="0" collapsed="false">
      <c r="A1" s="5" t="s">
        <v>65</v>
      </c>
    </row>
    <row r="30" customFormat="false" ht="15" hidden="false" customHeight="false" outlineLevel="0" collapsed="false">
      <c r="A30" s="3" t="s">
        <v>66</v>
      </c>
    </row>
    <row r="31" customFormat="false" ht="15" hidden="false" customHeight="false" outlineLevel="0" collapsed="false">
      <c r="A31" s="10" t="s">
        <v>67</v>
      </c>
      <c r="B31" s="10" t="s">
        <v>68</v>
      </c>
      <c r="C31" s="10" t="s">
        <v>69</v>
      </c>
      <c r="D31" s="10" t="s">
        <v>70</v>
      </c>
    </row>
    <row r="32" customFormat="false" ht="15" hidden="false" customHeight="false" outlineLevel="0" collapsed="false">
      <c r="A32" s="21" t="s">
        <v>71</v>
      </c>
      <c r="B32" s="23" t="s">
        <v>72</v>
      </c>
      <c r="C32" s="11" t="n">
        <v>3</v>
      </c>
      <c r="D32" s="11" t="n">
        <v>12</v>
      </c>
    </row>
    <row r="33" customFormat="false" ht="15" hidden="false" customHeight="false" outlineLevel="0" collapsed="false">
      <c r="A33" s="21" t="s">
        <v>73</v>
      </c>
      <c r="B33" s="21" t="s">
        <v>74</v>
      </c>
      <c r="C33" s="11" t="n">
        <v>9</v>
      </c>
      <c r="D33" s="11" t="n">
        <v>3</v>
      </c>
    </row>
    <row r="34" customFormat="false" ht="15" hidden="false" customHeight="false" outlineLevel="0" collapsed="false">
      <c r="A34" s="21" t="s">
        <v>75</v>
      </c>
      <c r="B34" s="23" t="s">
        <v>72</v>
      </c>
      <c r="C34" s="11" t="n">
        <v>50</v>
      </c>
      <c r="D34" s="11" t="n">
        <v>85</v>
      </c>
    </row>
    <row r="35" customFormat="false" ht="15" hidden="false" customHeight="false" outlineLevel="0" collapsed="false">
      <c r="A35" s="21" t="s">
        <v>76</v>
      </c>
      <c r="B35" s="21" t="s">
        <v>77</v>
      </c>
      <c r="C35" s="11" t="n">
        <v>120</v>
      </c>
      <c r="D35" s="11" t="n">
        <v>650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LibreOffice/7.4.7.2$Linux_X86_64 LibreOffice_project/40$Build-2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2026-08-31T14:59:47Z</dcterms:created>
  <dc:creator>openpyxl</dc:creator>
  <dc:description/>
  <dc:language>en-US</dc:language>
  <cp:lastModifiedBy/>
  <dcterms:modified xsi:type="dcterms:W3CDTF">2026-08-31T15:01:51Z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