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<sst xmlns="http://schemas.openxmlformats.org/spreadsheetml/2006/main" count="85" uniqueCount="79">
  <si>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能源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电力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故障诊断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</si>
  <si>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</si>
  <si>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</si>
  <si>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能源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电力行业「故障诊断」场景。电力设备故障定位依赖专家经验，诊断周期长、误判返工多。本方案融合在线监测、保护动作与历史缺陷数据，自动推断故障类型与位置并推荐处置预案，压缩停运时间与抢修成本。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</si>
  <si>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</si>
  <si>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</si>
  <si>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</si>
  <si>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041-industry-</t>
    </r>
    <r>
      <rPr>
        <sz val="11"/>
        <color rgb="FF000000"/>
        <rFont val="Noto Sans CJK SC"/>
        <family val="2"/>
      </rPr>
      <t xml:space="preserve">能源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电力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故障诊断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</si>
  <si>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</si>
  <si>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</si>
  <si>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</si>
  <si>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</si>
  <si>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</si>
  <si>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严格执行电力安全工作规程与“两票三制”，涉及关键信息基础设施的数据不出内网、分区分域管控。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诊断与预测结论仅作辅助决策，操作性指令须经调度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运维负责人审批后执行。</t>
    </r>
  </si>
  <si>
    <t xml:space="preserve">故障类型诊断时长对比（示例数据）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</si>
  <si>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</si>
  <si>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</si>
  <si>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</si>
  <si>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</si>
  <si>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</si>
  <si>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</si>
  <si>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</si>
  <si>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</si>
  <si>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故障类型</t>
  </si>
  <si>
    <t xml:space="preserve">场站类型</t>
  </si>
  <si>
    <t xml:space="preserve">年发生次数</t>
  </si>
  <si>
    <r>
      <rPr>
        <b val="true"/>
        <sz val="11"/>
        <color rgb="FFFFFFFF"/>
        <rFont val="Noto Sans CJK SC"/>
        <family val="2"/>
      </rPr>
      <t xml:space="preserve">人工诊断定位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</si>
  <si>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辅助定位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</si>
  <si>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变压器局部放电</t>
  </si>
  <si>
    <t xml:space="preserve">风电场</t>
  </si>
  <si>
    <t xml:space="preserve">线路单相接地</t>
  </si>
  <si>
    <t xml:space="preserve">断路器拒动</t>
  </si>
  <si>
    <t xml:space="preserve">绝缘子闪络</t>
  </si>
  <si>
    <t xml:space="preserve">变电站</t>
  </si>
  <si>
    <t xml:space="preserve">风机叶片裂纹</t>
  </si>
  <si>
    <t xml:space="preserve">逆变器过温</t>
  </si>
  <si>
    <t xml:space="preserve">光伏站</t>
  </si>
  <si>
    <t xml:space="preserve">电缆中间头击穿</t>
  </si>
  <si>
    <t xml:space="preserve">保护误动作</t>
  </si>
  <si>
    <t xml:space="preserve">注：上表为虚构示例数据，复用时请整行替换为本单位真实数据，行数增减需同步调整“分析计算”与“校验”表公式范围。</t>
  </si>
  <si>
    <t xml:space="preserve">故障诊断效果测算（公式区，请勿手工覆盖）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</si>
  <si>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改善量（人工诊断定位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辅助定位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</si>
  <si>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诊断效率提升率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</si>
  <si>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</si>
  <si>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</si>
  <si>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</si>
  <si>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</si>
  <si>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</si>
  <si>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</si>
  <si>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</si>
  <si>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</si>
  <si>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</si>
  <si>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</si>
  <si>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</si>
  <si>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</si>
  <si>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</si>
  <si>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</si>
  <si>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</si>
  <si>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</si>
  <si>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</si>
  <si>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</si>
  <si>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</si>
  <si>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</si>
  <si>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</si>
  <si>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</si>
  <si>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故障类型诊断时长对比（示例数据）——基准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</si>
  <si>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</si>
  <si>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</si>
  <si>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</si>
  <si>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</si>
  <si>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</si>
  <si>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sz val="11"/>
        <color rgb="FF000000"/>
        <rFont val="Noto Sans CJK SC"/>
        <family val="2"/>
      </rPr>
      <t xml:space="preserve">平均修复时长</t>
    </r>
    <r>
      <rPr>
        <sz val="11"/>
        <color rgb="FF000000"/>
        <rFont val="Microsoft YaHei"/>
        <family val="0"/>
        <charset val="1"/>
      </rPr>
      <t xml:space="preserve">MTTR</t>
    </r>
  </si>
  <si>
    <t xml:space="preserve">小时</t>
  </si>
  <si>
    <t xml:space="preserve">误诊率</t>
  </si>
  <si>
    <t xml:space="preserve">%</t>
  </si>
  <si>
    <t xml:space="preserve">非计划停运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</si>
  <si>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年</t>
    </r>
  </si>
  <si>
    <t xml:space="preserve">单次抢修成本</t>
  </si>
  <si>
    <t xml:space="preserve">万元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</si>
</sst>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人工诊断定位(小时) 与 AI辅助定位(小时)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人工诊断定位(小时)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变压器局部放电</c:v>
                </c:pt>
                <c:pt idx="1">
                  <c:v>线路单相接地</c:v>
                </c:pt>
                <c:pt idx="2">
                  <c:v>断路器拒动</c:v>
                </c:pt>
                <c:pt idx="3">
                  <c:v>绝缘子闪络</c:v>
                </c:pt>
                <c:pt idx="4">
                  <c:v>风机叶片裂纹</c:v>
                </c:pt>
                <c:pt idx="5">
                  <c:v>逆变器过温</c:v>
                </c:pt>
                <c:pt idx="6">
                  <c:v>电缆中间头击穿</c:v>
                </c:pt>
                <c:pt idx="7">
                  <c:v>保护误动作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7.2</c:v>
                </c:pt>
                <c:pt idx="1">
                  <c:v>16.5</c:v>
                </c:pt>
                <c:pt idx="2">
                  <c:v>15.9</c:v>
                </c:pt>
                <c:pt idx="3">
                  <c:v>7.5</c:v>
                </c:pt>
                <c:pt idx="4">
                  <c:v>17.3</c:v>
                </c:pt>
                <c:pt idx="5">
                  <c:v>6.3</c:v>
                </c:pt>
                <c:pt idx="6">
                  <c:v>4.8</c:v>
                </c:pt>
                <c:pt idx="7">
                  <c:v>16.1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AI辅助定位(小时)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变压器局部放电</c:v>
                </c:pt>
                <c:pt idx="1">
                  <c:v>线路单相接地</c:v>
                </c:pt>
                <c:pt idx="2">
                  <c:v>断路器拒动</c:v>
                </c:pt>
                <c:pt idx="3">
                  <c:v>绝缘子闪络</c:v>
                </c:pt>
                <c:pt idx="4">
                  <c:v>风机叶片裂纹</c:v>
                </c:pt>
                <c:pt idx="5">
                  <c:v>逆变器过温</c:v>
                </c:pt>
                <c:pt idx="6">
                  <c:v>电缆中间头击穿</c:v>
                </c:pt>
                <c:pt idx="7">
                  <c:v>保护误动作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1.3</c:v>
                </c:pt>
                <c:pt idx="1">
                  <c:v>3.4</c:v>
                </c:pt>
                <c:pt idx="2">
                  <c:v>4.8</c:v>
                </c:pt>
                <c:pt idx="3">
                  <c:v>2.6</c:v>
                </c:pt>
                <c:pt idx="4">
                  <c:v>6</c:v>
                </c:pt>
                <c:pt idx="5">
                  <c:v>1.8</c:v>
                </c:pt>
                <c:pt idx="6">
                  <c:v>1.5</c:v>
                </c:pt>
                <c:pt idx="7">
                  <c:v>5.1</c:v>
                </c:pt>
              </c:numCache>
            </c:numRef>
          </c:val>
        </c:ser>
        <c:gapWidth val="150"/>
        <c:overlap val="0"/>
        <c:axId val="58203556"/>
        <c:axId val="46895057"/>
      </c:barChart>
      <c:catAx>
        <c:axId val="5820355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故障类型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895057"/>
        <c:crosses val="autoZero"/>
        <c:auto val="1"/>
        <c:lblAlgn val="ctr"/>
        <c:lblOffset val="100"/>
        <c:noMultiLvlLbl val="0"/>
      </c:catAx>
      <c:valAx>
        <c:axId val="468950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20355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平均修复时长MTTR</c:v>
                </c:pt>
                <c:pt idx="1">
                  <c:v>误诊率</c:v>
                </c:pt>
                <c:pt idx="2">
                  <c:v>非计划停运</c:v>
                </c:pt>
                <c:pt idx="3">
                  <c:v>单次抢修成本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26</c:v>
                </c:pt>
                <c:pt idx="1">
                  <c:v>18</c:v>
                </c:pt>
                <c:pt idx="2">
                  <c:v>80</c:v>
                </c:pt>
                <c:pt idx="3">
                  <c:v>12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平均修复时长MTTR</c:v>
                </c:pt>
                <c:pt idx="1">
                  <c:v>误诊率</c:v>
                </c:pt>
                <c:pt idx="2">
                  <c:v>非计划停运</c:v>
                </c:pt>
                <c:pt idx="3">
                  <c:v>单次抢修成本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10</c:v>
                </c:pt>
                <c:pt idx="1">
                  <c:v>5</c:v>
                </c:pt>
                <c:pt idx="2">
                  <c:v>30</c:v>
                </c:pt>
                <c:pt idx="3">
                  <c:v>6</c:v>
                </c:pt>
              </c:numCache>
            </c:numRef>
          </c:val>
        </c:ser>
        <c:gapWidth val="150"/>
        <c:overlap val="0"/>
        <c:axId val="38777270"/>
        <c:axId val="46855018"/>
      </c:barChart>
      <c:catAx>
        <c:axId val="387772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855018"/>
        <c:crosses val="autoZero"/>
        <c:auto val="1"/>
        <c:lblAlgn val="ctr"/>
        <c:lblOffset val="100"/>
        <c:noMultiLvlLbl val="0"/>
      </c:catAx>
      <c:valAx>
        <c:axId val="468550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77727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13</v>
      </c>
      <c r="D10" s="14" t="n">
        <v>7.2</v>
      </c>
      <c r="E10" s="14" t="n">
        <v>1.3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21</v>
      </c>
      <c r="D11" s="14" t="n">
        <v>16.5</v>
      </c>
      <c r="E11" s="14" t="n">
        <v>3.4</v>
      </c>
    </row>
    <row r="12" customFormat="false" ht="15" hidden="false" customHeight="false" outlineLevel="0" collapsed="false">
      <c r="A12" s="12" t="s">
        <v>31</v>
      </c>
      <c r="B12" s="12" t="s">
        <v>29</v>
      </c>
      <c r="C12" s="13" t="n">
        <v>15</v>
      </c>
      <c r="D12" s="14" t="n">
        <v>15.9</v>
      </c>
      <c r="E12" s="14" t="n">
        <v>4.8</v>
      </c>
    </row>
    <row r="13" customFormat="false" ht="15" hidden="false" customHeight="false" outlineLevel="0" collapsed="false">
      <c r="A13" s="12" t="s">
        <v>32</v>
      </c>
      <c r="B13" s="12" t="s">
        <v>33</v>
      </c>
      <c r="C13" s="13" t="n">
        <v>27</v>
      </c>
      <c r="D13" s="14" t="n">
        <v>7.5</v>
      </c>
      <c r="E13" s="14" t="n">
        <v>2.6</v>
      </c>
    </row>
    <row r="14" customFormat="false" ht="15" hidden="false" customHeight="false" outlineLevel="0" collapsed="false">
      <c r="A14" s="12" t="s">
        <v>34</v>
      </c>
      <c r="B14" s="12" t="s">
        <v>33</v>
      </c>
      <c r="C14" s="13" t="n">
        <v>17</v>
      </c>
      <c r="D14" s="14" t="n">
        <v>17.3</v>
      </c>
      <c r="E14" s="14" t="n">
        <v>6</v>
      </c>
    </row>
    <row r="15" customFormat="false" ht="15" hidden="false" customHeight="false" outlineLevel="0" collapsed="false">
      <c r="A15" s="12" t="s">
        <v>35</v>
      </c>
      <c r="B15" s="12" t="s">
        <v>36</v>
      </c>
      <c r="C15" s="13" t="n">
        <v>13</v>
      </c>
      <c r="D15" s="14" t="n">
        <v>6.3</v>
      </c>
      <c r="E15" s="14" t="n">
        <v>1.8</v>
      </c>
    </row>
    <row r="16" customFormat="false" ht="15" hidden="false" customHeight="false" outlineLevel="0" collapsed="false">
      <c r="A16" s="12" t="s">
        <v>37</v>
      </c>
      <c r="B16" s="12" t="s">
        <v>36</v>
      </c>
      <c r="C16" s="13" t="n">
        <v>21</v>
      </c>
      <c r="D16" s="14" t="n">
        <v>4.8</v>
      </c>
      <c r="E16" s="14" t="n">
        <v>1.5</v>
      </c>
    </row>
    <row r="17" customFormat="false" ht="15" hidden="false" customHeight="false" outlineLevel="0" collapsed="false">
      <c r="A17" s="12" t="s">
        <v>38</v>
      </c>
      <c r="B17" s="12" t="s">
        <v>33</v>
      </c>
      <c r="C17" s="13" t="n">
        <v>16</v>
      </c>
      <c r="D17" s="14" t="n">
        <v>16.1</v>
      </c>
      <c r="E17" s="14" t="n">
        <v>5.1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变压器局部放电</v>
      </c>
      <c r="B4" s="16" t="n">
        <f aca="false">参数与输入!D10-参数与输入!E10</f>
        <v>5.9</v>
      </c>
      <c r="C4" s="17" t="n">
        <f aca="false">IF(参数与输入!D10=0,0,B4/参数与输入!D10)</f>
        <v>0.819444444444444</v>
      </c>
      <c r="D4" s="18" t="str">
        <f aca="false">IF(C4&gt;=参数与输入!$B$5,"达标","关注")</f>
        <v>达标</v>
      </c>
      <c r="E4" s="18" t="n">
        <f aca="false">RANK(C4,$C$4:$C$11)</f>
        <v>1</v>
      </c>
    </row>
    <row r="5" customFormat="false" ht="15" hidden="false" customHeight="false" outlineLevel="0" collapsed="false">
      <c r="A5" s="15" t="str">
        <f aca="false">参数与输入!A11</f>
        <v>线路单相接地</v>
      </c>
      <c r="B5" s="16" t="n">
        <f aca="false">参数与输入!D11-参数与输入!E11</f>
        <v>13.1</v>
      </c>
      <c r="C5" s="17" t="n">
        <f aca="false">IF(参数与输入!D11=0,0,B5/参数与输入!D11)</f>
        <v>0.793939393939394</v>
      </c>
      <c r="D5" s="18" t="str">
        <f aca="false">IF(C5&gt;=参数与输入!$B$5,"达标","关注")</f>
        <v>达标</v>
      </c>
      <c r="E5" s="18" t="n">
        <f aca="false">RANK(C5,$C$4:$C$11)</f>
        <v>2</v>
      </c>
    </row>
    <row r="6" customFormat="false" ht="15" hidden="false" customHeight="false" outlineLevel="0" collapsed="false">
      <c r="A6" s="15" t="str">
        <f aca="false">参数与输入!A12</f>
        <v>断路器拒动</v>
      </c>
      <c r="B6" s="16" t="n">
        <f aca="false">参数与输入!D12-参数与输入!E12</f>
        <v>11.1</v>
      </c>
      <c r="C6" s="17" t="n">
        <f aca="false">IF(参数与输入!D12=0,0,B6/参数与输入!D12)</f>
        <v>0.69811320754717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绝缘子闪络</v>
      </c>
      <c r="B7" s="16" t="n">
        <f aca="false">参数与输入!D13-参数与输入!E13</f>
        <v>4.9</v>
      </c>
      <c r="C7" s="17" t="n">
        <f aca="false">IF(参数与输入!D13=0,0,B7/参数与输入!D13)</f>
        <v>0.653333333333333</v>
      </c>
      <c r="D7" s="18" t="str">
        <f aca="false">IF(C7&gt;=参数与输入!$B$5,"达标","关注")</f>
        <v>达标</v>
      </c>
      <c r="E7" s="18" t="n">
        <f aca="false">RANK(C7,$C$4:$C$11)</f>
        <v>7</v>
      </c>
    </row>
    <row r="8" customFormat="false" ht="15" hidden="false" customHeight="false" outlineLevel="0" collapsed="false">
      <c r="A8" s="15" t="str">
        <f aca="false">参数与输入!A14</f>
        <v>风机叶片裂纹</v>
      </c>
      <c r="B8" s="16" t="n">
        <f aca="false">参数与输入!D14-参数与输入!E14</f>
        <v>11.3</v>
      </c>
      <c r="C8" s="17" t="n">
        <f aca="false">IF(参数与输入!D14=0,0,B8/参数与输入!D14)</f>
        <v>0.653179190751445</v>
      </c>
      <c r="D8" s="18" t="str">
        <f aca="false">IF(C8&gt;=参数与输入!$B$5,"达标","关注")</f>
        <v>达标</v>
      </c>
      <c r="E8" s="18" t="n">
        <f aca="false">RANK(C8,$C$4:$C$11)</f>
        <v>8</v>
      </c>
    </row>
    <row r="9" customFormat="false" ht="15" hidden="false" customHeight="false" outlineLevel="0" collapsed="false">
      <c r="A9" s="15" t="str">
        <f aca="false">参数与输入!A15</f>
        <v>逆变器过温</v>
      </c>
      <c r="B9" s="16" t="n">
        <f aca="false">参数与输入!D15-参数与输入!E15</f>
        <v>4.5</v>
      </c>
      <c r="C9" s="17" t="n">
        <f aca="false">IF(参数与输入!D15=0,0,B9/参数与输入!D15)</f>
        <v>0.714285714285714</v>
      </c>
      <c r="D9" s="18" t="str">
        <f aca="false">IF(C9&gt;=参数与输入!$B$5,"达标","关注")</f>
        <v>达标</v>
      </c>
      <c r="E9" s="18" t="n">
        <f aca="false">RANK(C9,$C$4:$C$11)</f>
        <v>3</v>
      </c>
    </row>
    <row r="10" customFormat="false" ht="15" hidden="false" customHeight="false" outlineLevel="0" collapsed="false">
      <c r="A10" s="15" t="str">
        <f aca="false">参数与输入!A16</f>
        <v>电缆中间头击穿</v>
      </c>
      <c r="B10" s="16" t="n">
        <f aca="false">参数与输入!D16-参数与输入!E16</f>
        <v>3.3</v>
      </c>
      <c r="C10" s="17" t="n">
        <f aca="false">IF(参数与输入!D16=0,0,B10/参数与输入!D16)</f>
        <v>0.6875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保护误动作</v>
      </c>
      <c r="B11" s="16" t="n">
        <f aca="false">参数与输入!D17-参数与输入!E17</f>
        <v>11</v>
      </c>
      <c r="C11" s="17" t="n">
        <f aca="false">IF(参数与输入!D17=0,0,B11/参数与输入!D17)</f>
        <v>0.683229813664596</v>
      </c>
      <c r="D11" s="18" t="str">
        <f aca="false">IF(C11&gt;=参数与输入!$B$5,"达标","关注")</f>
        <v>达标</v>
      </c>
      <c r="E11" s="18" t="n">
        <f aca="false">RANK(C11,$C$4:$C$11)</f>
        <v>6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65.1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0.712878137245762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0.819444444444444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0.653179190751445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781.2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26</v>
      </c>
      <c r="D32" s="12" t="n">
        <v>10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18</v>
      </c>
      <c r="D33" s="12" t="n">
        <v>5</v>
      </c>
    </row>
    <row r="34" customFormat="false" ht="15" hidden="false" customHeight="false" outlineLevel="0" collapsed="false">
      <c r="A34" s="22" t="s">
        <v>75</v>
      </c>
      <c r="B34" s="22" t="s">
        <v>76</v>
      </c>
      <c r="C34" s="12" t="n">
        <v>80</v>
      </c>
      <c r="D34" s="12" t="n">
        <v>30</v>
      </c>
    </row>
    <row r="35" customFormat="false" ht="15" hidden="false" customHeight="false" outlineLevel="0" collapsed="false">
      <c r="A35" s="22" t="s">
        <v>77</v>
      </c>
      <c r="B35" s="22" t="s">
        <v>78</v>
      </c>
      <c r="C35" s="12" t="n">
        <v>12</v>
      </c>
      <c r="D35" s="12" t="n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