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<sst xmlns="http://schemas.openxmlformats.org/spreadsheetml/2006/main" count="85" uniqueCount="78">
  <si>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能源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电力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设备巡检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</si>
  <si>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</si>
  <si>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</si>
  <si>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能源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电力行业「设备巡检」场景。变电站与新能源场站设备点多面广，人工巡检强度大、高危作业多、记录质量参差。本方案以无人机、机器人搭载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识别开展智能巡检，缺陷自动识别定级，人工聚焦复核与消缺。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</si>
  <si>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</si>
  <si>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</si>
  <si>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</si>
  <si>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039-industry-</t>
    </r>
    <r>
      <rPr>
        <sz val="11"/>
        <color rgb="FF000000"/>
        <rFont val="Noto Sans CJK SC"/>
        <family val="2"/>
      </rPr>
      <t xml:space="preserve">能源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电力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设备巡检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</si>
  <si>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</si>
  <si>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</si>
  <si>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</si>
  <si>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</si>
  <si>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</si>
  <si>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严格执行电力安全工作规程与“两票三制”，涉及关键信息基础设施的数据不出内网、分区分域管控。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诊断与预测结论仅作辅助决策，操作性指令须经调度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运维负责人审批后执行。</t>
    </r>
  </si>
  <si>
    <t xml:space="preserve">设备巡检耗时对比（示例数据）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</si>
  <si>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</si>
  <si>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</si>
  <si>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</si>
  <si>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</si>
  <si>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</si>
  <si>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</si>
  <si>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</si>
  <si>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</si>
  <si>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设备对象</t>
  </si>
  <si>
    <t xml:space="preserve">巡检方式</t>
  </si>
  <si>
    <t xml:space="preserve">巡检点位数</t>
  </si>
  <si>
    <r>
      <rPr>
        <b val="true"/>
        <sz val="11"/>
        <color rgb="FFFFFFFF"/>
        <rFont val="Noto Sans CJK SC"/>
        <family val="2"/>
      </rPr>
      <t xml:space="preserve">传统巡检耗时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</si>
  <si>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智能巡检耗时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</si>
  <si>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主变压器</t>
  </si>
  <si>
    <t xml:space="preserve">无人机</t>
  </si>
  <si>
    <r>
      <rPr>
        <sz val="11"/>
        <color rgb="FF0000FF"/>
        <rFont val="Microsoft YaHei"/>
        <family val="0"/>
        <charset val="1"/>
      </rPr>
      <t xml:space="preserve">GIS</t>
    </r>
    <r>
      <rPr>
        <sz val="11"/>
        <color rgb="FF0000FF"/>
        <rFont val="Noto Sans CJK SC"/>
        <family val="2"/>
      </rPr>
      <t xml:space="preserve">开关柜</t>
    </r>
  </si>
  <si>
    <t xml:space="preserve">机器人</t>
  </si>
  <si>
    <t xml:space="preserve">输电线路杆塔</t>
  </si>
  <si>
    <t xml:space="preserve">风机齿轮箱</t>
  </si>
  <si>
    <t xml:space="preserve">人工</t>
  </si>
  <si>
    <t xml:space="preserve">光伏逆变器</t>
  </si>
  <si>
    <t xml:space="preserve">电缆隧道</t>
  </si>
  <si>
    <t xml:space="preserve">蓄电池组</t>
  </si>
  <si>
    <t xml:space="preserve">无功补偿装置</t>
  </si>
  <si>
    <t xml:space="preserve">注：上表为虚构示例数据，复用时请整行替换为本单位真实数据，行数增减需同步调整“分析计算”与“校验”表公式范围。</t>
  </si>
  <si>
    <t xml:space="preserve">设备巡检效果测算（公式区，请勿手工覆盖）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</si>
  <si>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改善量（传统巡检耗时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智能巡检耗时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</si>
  <si>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巡检效率提升率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</si>
  <si>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</si>
  <si>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</si>
  <si>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</si>
  <si>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</si>
  <si>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</si>
  <si>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</si>
  <si>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</si>
  <si>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</si>
  <si>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</si>
  <si>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</si>
  <si>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</si>
  <si>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</si>
  <si>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</si>
  <si>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</si>
  <si>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</si>
  <si>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</si>
  <si>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</si>
  <si>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</si>
  <si>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</si>
  <si>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</si>
  <si>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</si>
  <si>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</si>
  <si>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设备巡检耗时对比（示例数据）——基准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</si>
  <si>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</si>
  <si>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</si>
  <si>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</si>
  <si>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</si>
  <si>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</si>
  <si>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缺陷检出率</t>
  </si>
  <si>
    <t xml:space="preserve">%</t>
  </si>
  <si>
    <t xml:space="preserve">巡检覆盖率</t>
  </si>
  <si>
    <t xml:space="preserve">人工登塔次数</t>
  </si>
  <si>
    <r>
      <rPr>
        <sz val="11"/>
        <color rgb="FF000000"/>
        <rFont val="Noto Sans CJK SC"/>
        <family val="2"/>
      </rPr>
      <t xml:space="preserve">次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</si>
  <si>
    <t xml:space="preserve">巡检成本</t>
  </si>
  <si>
    <r>
      <rPr>
        <sz val="11"/>
        <color rgb="FF000000"/>
        <rFont val="Noto Sans CJK SC"/>
        <family val="2"/>
      </rPr>
      <t xml:space="preserve">万元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</si>
</sst>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传统巡检耗时(小时/次) 与 智能巡检耗时(小时/次)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传统巡检耗时(小时/次)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主变压器</c:v>
                </c:pt>
                <c:pt idx="1">
                  <c:v>GIS开关柜</c:v>
                </c:pt>
                <c:pt idx="2">
                  <c:v>输电线路杆塔</c:v>
                </c:pt>
                <c:pt idx="3">
                  <c:v>风机齿轮箱</c:v>
                </c:pt>
                <c:pt idx="4">
                  <c:v>光伏逆变器</c:v>
                </c:pt>
                <c:pt idx="5">
                  <c:v>电缆隧道</c:v>
                </c:pt>
                <c:pt idx="6">
                  <c:v>蓄电池组</c:v>
                </c:pt>
                <c:pt idx="7">
                  <c:v>无功补偿装置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5.7</c:v>
                </c:pt>
                <c:pt idx="1">
                  <c:v>7.5</c:v>
                </c:pt>
                <c:pt idx="2">
                  <c:v>9.7</c:v>
                </c:pt>
                <c:pt idx="3">
                  <c:v>5.6</c:v>
                </c:pt>
                <c:pt idx="4">
                  <c:v>8.5</c:v>
                </c:pt>
                <c:pt idx="5">
                  <c:v>7.1</c:v>
                </c:pt>
                <c:pt idx="6">
                  <c:v>6</c:v>
                </c:pt>
                <c:pt idx="7">
                  <c:v>8.1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智能巡检耗时(小时/次)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主变压器</c:v>
                </c:pt>
                <c:pt idx="1">
                  <c:v>GIS开关柜</c:v>
                </c:pt>
                <c:pt idx="2">
                  <c:v>输电线路杆塔</c:v>
                </c:pt>
                <c:pt idx="3">
                  <c:v>风机齿轮箱</c:v>
                </c:pt>
                <c:pt idx="4">
                  <c:v>光伏逆变器</c:v>
                </c:pt>
                <c:pt idx="5">
                  <c:v>电缆隧道</c:v>
                </c:pt>
                <c:pt idx="6">
                  <c:v>蓄电池组</c:v>
                </c:pt>
                <c:pt idx="7">
                  <c:v>无功补偿装置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1.4</c:v>
                </c:pt>
                <c:pt idx="1">
                  <c:v>2</c:v>
                </c:pt>
                <c:pt idx="2">
                  <c:v>2</c:v>
                </c:pt>
                <c:pt idx="3">
                  <c:v>1.3</c:v>
                </c:pt>
                <c:pt idx="4">
                  <c:v>1.9</c:v>
                </c:pt>
                <c:pt idx="5">
                  <c:v>1.9</c:v>
                </c:pt>
                <c:pt idx="6">
                  <c:v>2.1</c:v>
                </c:pt>
                <c:pt idx="7">
                  <c:v>3.4</c:v>
                </c:pt>
              </c:numCache>
            </c:numRef>
          </c:val>
        </c:ser>
        <c:gapWidth val="150"/>
        <c:overlap val="0"/>
        <c:axId val="43486688"/>
        <c:axId val="61437177"/>
      </c:barChart>
      <c:catAx>
        <c:axId val="4348668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设备对象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437177"/>
        <c:crosses val="autoZero"/>
        <c:auto val="1"/>
        <c:lblAlgn val="ctr"/>
        <c:lblOffset val="100"/>
        <c:noMultiLvlLbl val="0"/>
      </c:catAx>
      <c:valAx>
        <c:axId val="614371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48668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缺陷检出率</c:v>
                </c:pt>
                <c:pt idx="1">
                  <c:v>巡检覆盖率</c:v>
                </c:pt>
                <c:pt idx="2">
                  <c:v>人工登塔次数</c:v>
                </c:pt>
                <c:pt idx="3">
                  <c:v>巡检成本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70</c:v>
                </c:pt>
                <c:pt idx="1">
                  <c:v>75</c:v>
                </c:pt>
                <c:pt idx="2">
                  <c:v>60</c:v>
                </c:pt>
                <c:pt idx="3">
                  <c:v>28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缺陷检出率</c:v>
                </c:pt>
                <c:pt idx="1">
                  <c:v>巡检覆盖率</c:v>
                </c:pt>
                <c:pt idx="2">
                  <c:v>人工登塔次数</c:v>
                </c:pt>
                <c:pt idx="3">
                  <c:v>巡检成本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93</c:v>
                </c:pt>
                <c:pt idx="1">
                  <c:v>100</c:v>
                </c:pt>
                <c:pt idx="2">
                  <c:v>15</c:v>
                </c:pt>
                <c:pt idx="3">
                  <c:v>16</c:v>
                </c:pt>
              </c:numCache>
            </c:numRef>
          </c:val>
        </c:ser>
        <c:gapWidth val="150"/>
        <c:overlap val="0"/>
        <c:axId val="68629789"/>
        <c:axId val="15728689"/>
      </c:barChart>
      <c:catAx>
        <c:axId val="686297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728689"/>
        <c:crosses val="autoZero"/>
        <c:auto val="1"/>
        <c:lblAlgn val="ctr"/>
        <c:lblOffset val="100"/>
        <c:noMultiLvlLbl val="0"/>
      </c:catAx>
      <c:valAx>
        <c:axId val="1572868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62978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172</v>
      </c>
      <c r="D10" s="13" t="n">
        <v>5.7</v>
      </c>
      <c r="E10" s="13" t="n">
        <v>1.4</v>
      </c>
    </row>
    <row r="11" customFormat="false" ht="15" hidden="false" customHeight="false" outlineLevel="0" collapsed="false">
      <c r="A11" s="14" t="s">
        <v>30</v>
      </c>
      <c r="B11" s="11" t="s">
        <v>31</v>
      </c>
      <c r="C11" s="12" t="n">
        <v>42</v>
      </c>
      <c r="D11" s="13" t="n">
        <v>7.5</v>
      </c>
      <c r="E11" s="13" t="n">
        <v>2</v>
      </c>
    </row>
    <row r="12" customFormat="false" ht="15" hidden="false" customHeight="false" outlineLevel="0" collapsed="false">
      <c r="A12" s="11" t="s">
        <v>32</v>
      </c>
      <c r="B12" s="11" t="s">
        <v>31</v>
      </c>
      <c r="C12" s="12" t="n">
        <v>131</v>
      </c>
      <c r="D12" s="13" t="n">
        <v>9.7</v>
      </c>
      <c r="E12" s="13" t="n">
        <v>2</v>
      </c>
    </row>
    <row r="13" customFormat="false" ht="15" hidden="false" customHeight="false" outlineLevel="0" collapsed="false">
      <c r="A13" s="11" t="s">
        <v>33</v>
      </c>
      <c r="B13" s="11" t="s">
        <v>34</v>
      </c>
      <c r="C13" s="12" t="n">
        <v>77</v>
      </c>
      <c r="D13" s="13" t="n">
        <v>5.6</v>
      </c>
      <c r="E13" s="13" t="n">
        <v>1.3</v>
      </c>
    </row>
    <row r="14" customFormat="false" ht="15" hidden="false" customHeight="false" outlineLevel="0" collapsed="false">
      <c r="A14" s="11" t="s">
        <v>35</v>
      </c>
      <c r="B14" s="11" t="s">
        <v>31</v>
      </c>
      <c r="C14" s="12" t="n">
        <v>256</v>
      </c>
      <c r="D14" s="13" t="n">
        <v>8.5</v>
      </c>
      <c r="E14" s="13" t="n">
        <v>1.9</v>
      </c>
    </row>
    <row r="15" customFormat="false" ht="15" hidden="false" customHeight="false" outlineLevel="0" collapsed="false">
      <c r="A15" s="11" t="s">
        <v>36</v>
      </c>
      <c r="B15" s="11" t="s">
        <v>31</v>
      </c>
      <c r="C15" s="12" t="n">
        <v>302</v>
      </c>
      <c r="D15" s="13" t="n">
        <v>7.1</v>
      </c>
      <c r="E15" s="13" t="n">
        <v>1.9</v>
      </c>
    </row>
    <row r="16" customFormat="false" ht="15" hidden="false" customHeight="false" outlineLevel="0" collapsed="false">
      <c r="A16" s="11" t="s">
        <v>37</v>
      </c>
      <c r="B16" s="11" t="s">
        <v>29</v>
      </c>
      <c r="C16" s="12" t="n">
        <v>275</v>
      </c>
      <c r="D16" s="13" t="n">
        <v>6</v>
      </c>
      <c r="E16" s="13" t="n">
        <v>2.1</v>
      </c>
    </row>
    <row r="17" customFormat="false" ht="15" hidden="false" customHeight="false" outlineLevel="0" collapsed="false">
      <c r="A17" s="11" t="s">
        <v>38</v>
      </c>
      <c r="B17" s="11" t="s">
        <v>34</v>
      </c>
      <c r="C17" s="12" t="n">
        <v>40</v>
      </c>
      <c r="D17" s="13" t="n">
        <v>8.1</v>
      </c>
      <c r="E17" s="13" t="n">
        <v>3.4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主变压器</v>
      </c>
      <c r="B4" s="16" t="n">
        <f aca="false">参数与输入!D10-参数与输入!E10</f>
        <v>4.3</v>
      </c>
      <c r="C4" s="17" t="n">
        <f aca="false">IF(参数与输入!D10=0,0,B4/参数与输入!D10)</f>
        <v>0.754385964912281</v>
      </c>
      <c r="D4" s="18" t="str">
        <f aca="false">IF(C4&gt;=参数与输入!$B$5,"达标","关注")</f>
        <v>达标</v>
      </c>
      <c r="E4" s="18" t="n">
        <f aca="false">RANK(C4,$C$4:$C$11)</f>
        <v>4</v>
      </c>
    </row>
    <row r="5" customFormat="false" ht="15" hidden="false" customHeight="false" outlineLevel="0" collapsed="false">
      <c r="A5" s="15" t="str">
        <f aca="false">参数与输入!A11</f>
        <v>GIS开关柜</v>
      </c>
      <c r="B5" s="16" t="n">
        <f aca="false">参数与输入!D11-参数与输入!E11</f>
        <v>5.5</v>
      </c>
      <c r="C5" s="17" t="n">
        <f aca="false">IF(参数与输入!D11=0,0,B5/参数与输入!D11)</f>
        <v>0.733333333333333</v>
      </c>
      <c r="D5" s="18" t="str">
        <f aca="false">IF(C5&gt;=参数与输入!$B$5,"达标","关注")</f>
        <v>达标</v>
      </c>
      <c r="E5" s="18" t="n">
        <f aca="false">RANK(C5,$C$4:$C$11)</f>
        <v>5</v>
      </c>
    </row>
    <row r="6" customFormat="false" ht="15" hidden="false" customHeight="false" outlineLevel="0" collapsed="false">
      <c r="A6" s="15" t="str">
        <f aca="false">参数与输入!A12</f>
        <v>输电线路杆塔</v>
      </c>
      <c r="B6" s="16" t="n">
        <f aca="false">参数与输入!D12-参数与输入!E12</f>
        <v>7.7</v>
      </c>
      <c r="C6" s="17" t="n">
        <f aca="false">IF(参数与输入!D12=0,0,B6/参数与输入!D12)</f>
        <v>0.793814432989691</v>
      </c>
      <c r="D6" s="18" t="str">
        <f aca="false">IF(C6&gt;=参数与输入!$B$5,"达标","关注")</f>
        <v>达标</v>
      </c>
      <c r="E6" s="18" t="n">
        <f aca="false">RANK(C6,$C$4:$C$11)</f>
        <v>1</v>
      </c>
    </row>
    <row r="7" customFormat="false" ht="15" hidden="false" customHeight="false" outlineLevel="0" collapsed="false">
      <c r="A7" s="15" t="str">
        <f aca="false">参数与输入!A13</f>
        <v>风机齿轮箱</v>
      </c>
      <c r="B7" s="16" t="n">
        <f aca="false">参数与输入!D13-参数与输入!E13</f>
        <v>4.3</v>
      </c>
      <c r="C7" s="17" t="n">
        <f aca="false">IF(参数与输入!D13=0,0,B7/参数与输入!D13)</f>
        <v>0.767857142857143</v>
      </c>
      <c r="D7" s="18" t="str">
        <f aca="false">IF(C7&gt;=参数与输入!$B$5,"达标","关注")</f>
        <v>达标</v>
      </c>
      <c r="E7" s="18" t="n">
        <f aca="false">RANK(C7,$C$4:$C$11)</f>
        <v>3</v>
      </c>
    </row>
    <row r="8" customFormat="false" ht="15" hidden="false" customHeight="false" outlineLevel="0" collapsed="false">
      <c r="A8" s="15" t="str">
        <f aca="false">参数与输入!A14</f>
        <v>光伏逆变器</v>
      </c>
      <c r="B8" s="16" t="n">
        <f aca="false">参数与输入!D14-参数与输入!E14</f>
        <v>6.6</v>
      </c>
      <c r="C8" s="17" t="n">
        <f aca="false">IF(参数与输入!D14=0,0,B8/参数与输入!D14)</f>
        <v>0.776470588235294</v>
      </c>
      <c r="D8" s="18" t="str">
        <f aca="false">IF(C8&gt;=参数与输入!$B$5,"达标","关注")</f>
        <v>达标</v>
      </c>
      <c r="E8" s="18" t="n">
        <f aca="false">RANK(C8,$C$4:$C$11)</f>
        <v>2</v>
      </c>
    </row>
    <row r="9" customFormat="false" ht="15" hidden="false" customHeight="false" outlineLevel="0" collapsed="false">
      <c r="A9" s="15" t="str">
        <f aca="false">参数与输入!A15</f>
        <v>电缆隧道</v>
      </c>
      <c r="B9" s="16" t="n">
        <f aca="false">参数与输入!D15-参数与输入!E15</f>
        <v>5.2</v>
      </c>
      <c r="C9" s="17" t="n">
        <f aca="false">IF(参数与输入!D15=0,0,B9/参数与输入!D15)</f>
        <v>0.732394366197183</v>
      </c>
      <c r="D9" s="18" t="str">
        <f aca="false">IF(C9&gt;=参数与输入!$B$5,"达标","关注")</f>
        <v>达标</v>
      </c>
      <c r="E9" s="18" t="n">
        <f aca="false">RANK(C9,$C$4:$C$11)</f>
        <v>6</v>
      </c>
    </row>
    <row r="10" customFormat="false" ht="15" hidden="false" customHeight="false" outlineLevel="0" collapsed="false">
      <c r="A10" s="15" t="str">
        <f aca="false">参数与输入!A16</f>
        <v>蓄电池组</v>
      </c>
      <c r="B10" s="16" t="n">
        <f aca="false">参数与输入!D16-参数与输入!E16</f>
        <v>3.9</v>
      </c>
      <c r="C10" s="17" t="n">
        <f aca="false">IF(参数与输入!D16=0,0,B10/参数与输入!D16)</f>
        <v>0.65</v>
      </c>
      <c r="D10" s="18" t="str">
        <f aca="false">IF(C10&gt;=参数与输入!$B$5,"达标","关注")</f>
        <v>达标</v>
      </c>
      <c r="E10" s="18" t="n">
        <f aca="false">RANK(C10,$C$4:$C$11)</f>
        <v>7</v>
      </c>
    </row>
    <row r="11" customFormat="false" ht="15" hidden="false" customHeight="false" outlineLevel="0" collapsed="false">
      <c r="A11" s="15" t="str">
        <f aca="false">参数与输入!A17</f>
        <v>无功补偿装置</v>
      </c>
      <c r="B11" s="16" t="n">
        <f aca="false">参数与输入!D17-参数与输入!E17</f>
        <v>4.7</v>
      </c>
      <c r="C11" s="17" t="n">
        <f aca="false">IF(参数与输入!D17=0,0,B11/参数与输入!D17)</f>
        <v>0.580246913580247</v>
      </c>
      <c r="D11" s="18" t="str">
        <f aca="false">IF(C11&gt;=参数与输入!$B$5,"达标","关注")</f>
        <v>达标</v>
      </c>
      <c r="E11" s="18" t="n">
        <f aca="false">RANK(C11,$C$4:$C$11)</f>
        <v>8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42.2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0.723562842763146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0.793814432989691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0.580246913580247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506.4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4" t="n">
        <v>70</v>
      </c>
      <c r="D32" s="14" t="n">
        <v>93</v>
      </c>
    </row>
    <row r="33" customFormat="false" ht="15" hidden="false" customHeight="false" outlineLevel="0" collapsed="false">
      <c r="A33" s="22" t="s">
        <v>73</v>
      </c>
      <c r="B33" s="24" t="s">
        <v>72</v>
      </c>
      <c r="C33" s="14" t="n">
        <v>75</v>
      </c>
      <c r="D33" s="14" t="n">
        <v>100</v>
      </c>
    </row>
    <row r="34" customFormat="false" ht="15" hidden="false" customHeight="false" outlineLevel="0" collapsed="false">
      <c r="A34" s="22" t="s">
        <v>74</v>
      </c>
      <c r="B34" s="22" t="s">
        <v>75</v>
      </c>
      <c r="C34" s="14" t="n">
        <v>60</v>
      </c>
      <c r="D34" s="14" t="n">
        <v>15</v>
      </c>
    </row>
    <row r="35" customFormat="false" ht="15" hidden="false" customHeight="false" outlineLevel="0" collapsed="false">
      <c r="A35" s="22" t="s">
        <v>76</v>
      </c>
      <c r="B35" s="22" t="s">
        <v>77</v>
      </c>
      <c r="C35" s="14" t="n">
        <v>28</v>
      </c>
      <c r="D35" s="14" t="n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