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<sst xmlns="http://schemas.openxmlformats.org/spreadsheetml/2006/main" count="85" uniqueCount="78">
  <si>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物流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供应链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智能调度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</si>
  <si>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</si>
  <si>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</si>
  <si>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物流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供应链行业「智能调度」场景。车辆与订单匹配靠调度员经验，空驶率高、临时变化响应慢。本方案基于运力画像与订单特征自动生成调度方案，动态应对加单退单与路况变化，调度员从排车员转为方案审核者。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</si>
  <si>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</si>
  <si>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</si>
  <si>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</si>
  <si>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034-industry-</t>
    </r>
    <r>
      <rPr>
        <sz val="11"/>
        <color rgb="FF000000"/>
        <rFont val="Noto Sans CJK SC"/>
        <family val="2"/>
      </rPr>
      <t xml:space="preserve">物流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供应链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智能调度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</si>
  <si>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</si>
  <si>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</si>
  <si>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</si>
  <si>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</si>
  <si>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</si>
  <si>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遵循道路运输安全法规与数据安全要求，客户面单信息脱敏处理，冷链等特殊品类执行专项规范。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调度与预测结果由运营调度主管确认后下发执行，保留人工干预通道。</t>
    </r>
  </si>
  <si>
    <t xml:space="preserve">线路空驶优化对比（示例数据）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</si>
  <si>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</si>
  <si>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</si>
  <si>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</si>
  <si>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</si>
  <si>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</si>
  <si>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</si>
  <si>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</si>
  <si>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</si>
  <si>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r>
      <rPr>
        <b val="true"/>
        <sz val="11"/>
        <color rgb="FFFFFFFF"/>
        <rFont val="Noto Sans CJK SC"/>
        <family val="2"/>
      </rPr>
      <t xml:space="preserve">线路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区域</t>
    </r>
  </si>
  <si>
    <t xml:space="preserve">运输类型</t>
  </si>
  <si>
    <r>
      <rPr>
        <b val="true"/>
        <sz val="11"/>
        <color rgb="FFFFFFFF"/>
        <rFont val="Noto Sans CJK SC"/>
        <family val="2"/>
      </rPr>
      <t xml:space="preserve">日均单量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百单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</si>
  <si>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优化前空驶率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</si>
  <si>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r>
      <rPr>
        <b val="true"/>
        <sz val="11"/>
        <color rgb="FFFFFFFF"/>
        <rFont val="Noto Sans CJK SC"/>
        <family val="2"/>
      </rPr>
      <t xml:space="preserve">优化后空驶率</t>
    </r>
    <r>
      <rPr>
        <b val="true"/>
        <sz val="11"/>
        <color rgb="FFFFFFFF"/>
        <rFont val="Microsoft YaHei"/>
        <family val="0"/>
        <charset val="1"/>
      </rPr>
      <t xml:space="preserve">(%)</t>
    </r>
  </si>
  <si>
    <t xml:space="preserve">华东干线</t>
  </si>
  <si>
    <t xml:space="preserve">冷链</t>
  </si>
  <si>
    <t xml:space="preserve">华南干线</t>
  </si>
  <si>
    <t xml:space="preserve">干线</t>
  </si>
  <si>
    <t xml:space="preserve">华北干线</t>
  </si>
  <si>
    <t xml:space="preserve">城配</t>
  </si>
  <si>
    <r>
      <rPr>
        <sz val="11"/>
        <color rgb="FF0000FF"/>
        <rFont val="Noto Sans CJK SC"/>
        <family val="2"/>
      </rPr>
      <t xml:space="preserve">同城配送</t>
    </r>
    <r>
      <rPr>
        <sz val="11"/>
        <color rgb="FF0000FF"/>
        <rFont val="Microsoft YaHei"/>
        <family val="0"/>
        <charset val="1"/>
      </rPr>
      <t xml:space="preserve">A</t>
    </r>
    <r>
      <rPr>
        <sz val="11"/>
        <color rgb="FF0000FF"/>
        <rFont val="Noto Sans CJK SC"/>
        <family val="2"/>
      </rPr>
      <t xml:space="preserve">区</t>
    </r>
  </si>
  <si>
    <r>
      <rPr>
        <sz val="11"/>
        <color rgb="FF0000FF"/>
        <rFont val="Noto Sans CJK SC"/>
        <family val="2"/>
      </rPr>
      <t xml:space="preserve">同城配送</t>
    </r>
    <r>
      <rPr>
        <sz val="11"/>
        <color rgb="FF0000FF"/>
        <rFont val="Microsoft YaHei"/>
        <family val="0"/>
        <charset val="1"/>
      </rPr>
      <t xml:space="preserve">B</t>
    </r>
    <r>
      <rPr>
        <sz val="11"/>
        <color rgb="FF0000FF"/>
        <rFont val="Noto Sans CJK SC"/>
        <family val="2"/>
      </rPr>
      <t xml:space="preserve">区</t>
    </r>
  </si>
  <si>
    <t xml:space="preserve">冷链专线</t>
  </si>
  <si>
    <t xml:space="preserve">跨境口岸线</t>
  </si>
  <si>
    <t xml:space="preserve">末端驿站圈</t>
  </si>
  <si>
    <t xml:space="preserve">注：上表为虚构示例数据，复用时请整行替换为本单位真实数据，行数增减需同步调整“分析计算”与“校验”表公式范围。</t>
  </si>
  <si>
    <t xml:space="preserve">智能调度效果测算（公式区，请勿手工覆盖）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</si>
  <si>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改善量（优化前空驶率</t>
    </r>
    <r>
      <rPr>
        <b val="true"/>
        <sz val="11"/>
        <color rgb="FFFFFFFF"/>
        <rFont val="Microsoft YaHei"/>
        <family val="0"/>
        <charset val="1"/>
      </rPr>
      <t xml:space="preserve">(%)−</t>
    </r>
    <r>
      <rPr>
        <b val="true"/>
        <sz val="11"/>
        <color rgb="FFFFFFFF"/>
        <rFont val="Noto Sans CJK SC"/>
        <family val="2"/>
      </rPr>
      <t xml:space="preserve">优化后空驶率</t>
    </r>
    <r>
      <rPr>
        <b val="true"/>
        <sz val="11"/>
        <color rgb="FFFFFFFF"/>
        <rFont val="Microsoft YaHei"/>
        <family val="0"/>
        <charset val="1"/>
      </rPr>
      <t xml:space="preserve">(%)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</si>
  <si>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空驶率下降幅度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</si>
  <si>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</si>
  <si>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</si>
  <si>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</si>
  <si>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</si>
  <si>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</si>
  <si>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</si>
  <si>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</si>
  <si>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</si>
  <si>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</si>
  <si>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</si>
  <si>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</si>
  <si>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</si>
  <si>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</si>
  <si>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</si>
  <si>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</si>
  <si>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</si>
  <si>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</si>
  <si>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</si>
  <si>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</si>
  <si>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</si>
  <si>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</si>
  <si>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</si>
  <si>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线路空驶优化对比（示例数据）——基准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</si>
  <si>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</si>
  <si>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</si>
  <si>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</si>
  <si>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</si>
  <si>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</si>
  <si>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车辆利用率</t>
  </si>
  <si>
    <t xml:space="preserve">%</t>
  </si>
  <si>
    <t xml:space="preserve">调度编排耗时</t>
  </si>
  <si>
    <t xml:space="preserve">小时</t>
  </si>
  <si>
    <t xml:space="preserve">准时到达率</t>
  </si>
  <si>
    <t xml:space="preserve">单均运输成本</t>
  </si>
  <si>
    <t xml:space="preserve">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</si>
</sst>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优化前空驶率(%) 与 优化后空驶率(%)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优化前空驶率(%)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华东干线</c:v>
                </c:pt>
                <c:pt idx="1">
                  <c:v>华南干线</c:v>
                </c:pt>
                <c:pt idx="2">
                  <c:v>华北干线</c:v>
                </c:pt>
                <c:pt idx="3">
                  <c:v>同城配送A区</c:v>
                </c:pt>
                <c:pt idx="4">
                  <c:v>同城配送B区</c:v>
                </c:pt>
                <c:pt idx="5">
                  <c:v>冷链专线</c:v>
                </c:pt>
                <c:pt idx="6">
                  <c:v>跨境口岸线</c:v>
                </c:pt>
                <c:pt idx="7">
                  <c:v>末端驿站圈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28</c:v>
                </c:pt>
                <c:pt idx="1">
                  <c:v>24.2</c:v>
                </c:pt>
                <c:pt idx="2">
                  <c:v>23.8</c:v>
                </c:pt>
                <c:pt idx="3">
                  <c:v>22.7</c:v>
                </c:pt>
                <c:pt idx="4">
                  <c:v>19.5</c:v>
                </c:pt>
                <c:pt idx="5">
                  <c:v>30</c:v>
                </c:pt>
                <c:pt idx="6">
                  <c:v>28</c:v>
                </c:pt>
                <c:pt idx="7">
                  <c:v>23.3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优化后空驶率(%)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华东干线</c:v>
                </c:pt>
                <c:pt idx="1">
                  <c:v>华南干线</c:v>
                </c:pt>
                <c:pt idx="2">
                  <c:v>华北干线</c:v>
                </c:pt>
                <c:pt idx="3">
                  <c:v>同城配送A区</c:v>
                </c:pt>
                <c:pt idx="4">
                  <c:v>同城配送B区</c:v>
                </c:pt>
                <c:pt idx="5">
                  <c:v>冷链专线</c:v>
                </c:pt>
                <c:pt idx="6">
                  <c:v>跨境口岸线</c:v>
                </c:pt>
                <c:pt idx="7">
                  <c:v>末端驿站圈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17.1</c:v>
                </c:pt>
                <c:pt idx="1">
                  <c:v>15.4</c:v>
                </c:pt>
                <c:pt idx="2">
                  <c:v>13</c:v>
                </c:pt>
                <c:pt idx="3">
                  <c:v>12.5</c:v>
                </c:pt>
                <c:pt idx="4">
                  <c:v>8.1</c:v>
                </c:pt>
                <c:pt idx="5">
                  <c:v>12.4</c:v>
                </c:pt>
                <c:pt idx="6">
                  <c:v>15.7</c:v>
                </c:pt>
                <c:pt idx="7">
                  <c:v>10.5</c:v>
                </c:pt>
              </c:numCache>
            </c:numRef>
          </c:val>
        </c:ser>
        <c:gapWidth val="150"/>
        <c:overlap val="0"/>
        <c:axId val="73308394"/>
        <c:axId val="43236072"/>
      </c:barChart>
      <c:catAx>
        <c:axId val="7330839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线路/区域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236072"/>
        <c:crosses val="autoZero"/>
        <c:auto val="1"/>
        <c:lblAlgn val="ctr"/>
        <c:lblOffset val="100"/>
        <c:noMultiLvlLbl val="0"/>
      </c:catAx>
      <c:valAx>
        <c:axId val="432360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30839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车辆利用率</c:v>
                </c:pt>
                <c:pt idx="1">
                  <c:v>调度编排耗时</c:v>
                </c:pt>
                <c:pt idx="2">
                  <c:v>准时到达率</c:v>
                </c:pt>
                <c:pt idx="3">
                  <c:v>单均运输成本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62</c:v>
                </c:pt>
                <c:pt idx="1">
                  <c:v>4</c:v>
                </c:pt>
                <c:pt idx="2">
                  <c:v>84</c:v>
                </c:pt>
                <c:pt idx="3">
                  <c:v>18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车辆利用率</c:v>
                </c:pt>
                <c:pt idx="1">
                  <c:v>调度编排耗时</c:v>
                </c:pt>
                <c:pt idx="2">
                  <c:v>准时到达率</c:v>
                </c:pt>
                <c:pt idx="3">
                  <c:v>单均运输成本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82</c:v>
                </c:pt>
                <c:pt idx="1">
                  <c:v>0.3</c:v>
                </c:pt>
                <c:pt idx="2">
                  <c:v>96</c:v>
                </c:pt>
                <c:pt idx="3">
                  <c:v>13</c:v>
                </c:pt>
              </c:numCache>
            </c:numRef>
          </c:val>
        </c:ser>
        <c:gapWidth val="150"/>
        <c:overlap val="0"/>
        <c:axId val="63357138"/>
        <c:axId val="6758107"/>
      </c:barChart>
      <c:catAx>
        <c:axId val="633571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58107"/>
        <c:crosses val="autoZero"/>
        <c:auto val="1"/>
        <c:lblAlgn val="ctr"/>
        <c:lblOffset val="100"/>
        <c:noMultiLvlLbl val="0"/>
      </c:catAx>
      <c:valAx>
        <c:axId val="675810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3571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53</v>
      </c>
      <c r="D10" s="13" t="n">
        <v>28</v>
      </c>
      <c r="E10" s="13" t="n">
        <v>17.1</v>
      </c>
    </row>
    <row r="11" customFormat="false" ht="15" hidden="false" customHeight="false" outlineLevel="0" collapsed="false">
      <c r="A11" s="11" t="s">
        <v>30</v>
      </c>
      <c r="B11" s="11" t="s">
        <v>31</v>
      </c>
      <c r="C11" s="12" t="n">
        <v>57</v>
      </c>
      <c r="D11" s="13" t="n">
        <v>24.2</v>
      </c>
      <c r="E11" s="13" t="n">
        <v>15.4</v>
      </c>
    </row>
    <row r="12" customFormat="false" ht="15" hidden="false" customHeight="false" outlineLevel="0" collapsed="false">
      <c r="A12" s="11" t="s">
        <v>32</v>
      </c>
      <c r="B12" s="11" t="s">
        <v>33</v>
      </c>
      <c r="C12" s="12" t="n">
        <v>47</v>
      </c>
      <c r="D12" s="13" t="n">
        <v>23.8</v>
      </c>
      <c r="E12" s="13" t="n">
        <v>13</v>
      </c>
    </row>
    <row r="13" customFormat="false" ht="15" hidden="false" customHeight="false" outlineLevel="0" collapsed="false">
      <c r="A13" s="11" t="s">
        <v>34</v>
      </c>
      <c r="B13" s="11" t="s">
        <v>31</v>
      </c>
      <c r="C13" s="12" t="n">
        <v>20</v>
      </c>
      <c r="D13" s="13" t="n">
        <v>22.7</v>
      </c>
      <c r="E13" s="13" t="n">
        <v>12.5</v>
      </c>
    </row>
    <row r="14" customFormat="false" ht="15" hidden="false" customHeight="false" outlineLevel="0" collapsed="false">
      <c r="A14" s="11" t="s">
        <v>35</v>
      </c>
      <c r="B14" s="11" t="s">
        <v>31</v>
      </c>
      <c r="C14" s="12" t="n">
        <v>75</v>
      </c>
      <c r="D14" s="13" t="n">
        <v>19.5</v>
      </c>
      <c r="E14" s="13" t="n">
        <v>8.1</v>
      </c>
    </row>
    <row r="15" customFormat="false" ht="15" hidden="false" customHeight="false" outlineLevel="0" collapsed="false">
      <c r="A15" s="11" t="s">
        <v>36</v>
      </c>
      <c r="B15" s="11" t="s">
        <v>33</v>
      </c>
      <c r="C15" s="12" t="n">
        <v>78</v>
      </c>
      <c r="D15" s="13" t="n">
        <v>30</v>
      </c>
      <c r="E15" s="13" t="n">
        <v>12.4</v>
      </c>
    </row>
    <row r="16" customFormat="false" ht="15" hidden="false" customHeight="false" outlineLevel="0" collapsed="false">
      <c r="A16" s="11" t="s">
        <v>37</v>
      </c>
      <c r="B16" s="11" t="s">
        <v>33</v>
      </c>
      <c r="C16" s="12" t="n">
        <v>29</v>
      </c>
      <c r="D16" s="13" t="n">
        <v>28</v>
      </c>
      <c r="E16" s="13" t="n">
        <v>15.7</v>
      </c>
    </row>
    <row r="17" customFormat="false" ht="15" hidden="false" customHeight="false" outlineLevel="0" collapsed="false">
      <c r="A17" s="11" t="s">
        <v>38</v>
      </c>
      <c r="B17" s="11" t="s">
        <v>33</v>
      </c>
      <c r="C17" s="12" t="n">
        <v>56</v>
      </c>
      <c r="D17" s="13" t="n">
        <v>23.3</v>
      </c>
      <c r="E17" s="13" t="n">
        <v>10.5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4" t="str">
        <f aca="false">参数与输入!A10</f>
        <v>华东干线</v>
      </c>
      <c r="B4" s="15" t="n">
        <f aca="false">参数与输入!D10-参数与输入!E10</f>
        <v>10.9</v>
      </c>
      <c r="C4" s="16" t="n">
        <f aca="false">IF(参数与输入!D10=0,0,B4/参数与输入!D10)</f>
        <v>0.389285714285714</v>
      </c>
      <c r="D4" s="17" t="str">
        <f aca="false">IF(C4&gt;=参数与输入!$B$5,"达标","关注")</f>
        <v>达标</v>
      </c>
      <c r="E4" s="17" t="n">
        <f aca="false">RANK(C4,$C$4:$C$11)</f>
        <v>7</v>
      </c>
    </row>
    <row r="5" customFormat="false" ht="15" hidden="false" customHeight="false" outlineLevel="0" collapsed="false">
      <c r="A5" s="14" t="str">
        <f aca="false">参数与输入!A11</f>
        <v>华南干线</v>
      </c>
      <c r="B5" s="15" t="n">
        <f aca="false">参数与输入!D11-参数与输入!E11</f>
        <v>8.8</v>
      </c>
      <c r="C5" s="16" t="n">
        <f aca="false">IF(参数与输入!D11=0,0,B5/参数与输入!D11)</f>
        <v>0.363636363636364</v>
      </c>
      <c r="D5" s="17" t="str">
        <f aca="false">IF(C5&gt;=参数与输入!$B$5,"达标","关注")</f>
        <v>达标</v>
      </c>
      <c r="E5" s="17" t="n">
        <f aca="false">RANK(C5,$C$4:$C$11)</f>
        <v>8</v>
      </c>
    </row>
    <row r="6" customFormat="false" ht="15" hidden="false" customHeight="false" outlineLevel="0" collapsed="false">
      <c r="A6" s="14" t="str">
        <f aca="false">参数与输入!A12</f>
        <v>华北干线</v>
      </c>
      <c r="B6" s="15" t="n">
        <f aca="false">参数与输入!D12-参数与输入!E12</f>
        <v>10.8</v>
      </c>
      <c r="C6" s="16" t="n">
        <f aca="false">IF(参数与输入!D12=0,0,B6/参数与输入!D12)</f>
        <v>0.453781512605042</v>
      </c>
      <c r="D6" s="17" t="str">
        <f aca="false">IF(C6&gt;=参数与输入!$B$5,"达标","关注")</f>
        <v>达标</v>
      </c>
      <c r="E6" s="17" t="n">
        <f aca="false">RANK(C6,$C$4:$C$11)</f>
        <v>4</v>
      </c>
    </row>
    <row r="7" customFormat="false" ht="15" hidden="false" customHeight="false" outlineLevel="0" collapsed="false">
      <c r="A7" s="14" t="str">
        <f aca="false">参数与输入!A13</f>
        <v>同城配送A区</v>
      </c>
      <c r="B7" s="15" t="n">
        <f aca="false">参数与输入!D13-参数与输入!E13</f>
        <v>10.2</v>
      </c>
      <c r="C7" s="16" t="n">
        <f aca="false">IF(参数与输入!D13=0,0,B7/参数与输入!D13)</f>
        <v>0.449339207048458</v>
      </c>
      <c r="D7" s="17" t="str">
        <f aca="false">IF(C7&gt;=参数与输入!$B$5,"达标","关注")</f>
        <v>达标</v>
      </c>
      <c r="E7" s="17" t="n">
        <f aca="false">RANK(C7,$C$4:$C$11)</f>
        <v>5</v>
      </c>
    </row>
    <row r="8" customFormat="false" ht="15" hidden="false" customHeight="false" outlineLevel="0" collapsed="false">
      <c r="A8" s="14" t="str">
        <f aca="false">参数与输入!A14</f>
        <v>同城配送B区</v>
      </c>
      <c r="B8" s="15" t="n">
        <f aca="false">参数与输入!D14-参数与输入!E14</f>
        <v>11.4</v>
      </c>
      <c r="C8" s="16" t="n">
        <f aca="false">IF(参数与输入!D14=0,0,B8/参数与输入!D14)</f>
        <v>0.584615384615385</v>
      </c>
      <c r="D8" s="17" t="str">
        <f aca="false">IF(C8&gt;=参数与输入!$B$5,"达标","关注")</f>
        <v>达标</v>
      </c>
      <c r="E8" s="17" t="n">
        <f aca="false">RANK(C8,$C$4:$C$11)</f>
        <v>2</v>
      </c>
    </row>
    <row r="9" customFormat="false" ht="15" hidden="false" customHeight="false" outlineLevel="0" collapsed="false">
      <c r="A9" s="14" t="str">
        <f aca="false">参数与输入!A15</f>
        <v>冷链专线</v>
      </c>
      <c r="B9" s="15" t="n">
        <f aca="false">参数与输入!D15-参数与输入!E15</f>
        <v>17.6</v>
      </c>
      <c r="C9" s="16" t="n">
        <f aca="false">IF(参数与输入!D15=0,0,B9/参数与输入!D15)</f>
        <v>0.586666666666667</v>
      </c>
      <c r="D9" s="17" t="str">
        <f aca="false">IF(C9&gt;=参数与输入!$B$5,"达标","关注")</f>
        <v>达标</v>
      </c>
      <c r="E9" s="17" t="n">
        <f aca="false">RANK(C9,$C$4:$C$11)</f>
        <v>1</v>
      </c>
    </row>
    <row r="10" customFormat="false" ht="15" hidden="false" customHeight="false" outlineLevel="0" collapsed="false">
      <c r="A10" s="14" t="str">
        <f aca="false">参数与输入!A16</f>
        <v>跨境口岸线</v>
      </c>
      <c r="B10" s="15" t="n">
        <f aca="false">参数与输入!D16-参数与输入!E16</f>
        <v>12.3</v>
      </c>
      <c r="C10" s="16" t="n">
        <f aca="false">IF(参数与输入!D16=0,0,B10/参数与输入!D16)</f>
        <v>0.439285714285714</v>
      </c>
      <c r="D10" s="17" t="str">
        <f aca="false">IF(C10&gt;=参数与输入!$B$5,"达标","关注")</f>
        <v>达标</v>
      </c>
      <c r="E10" s="17" t="n">
        <f aca="false">RANK(C10,$C$4:$C$11)</f>
        <v>6</v>
      </c>
    </row>
    <row r="11" customFormat="false" ht="15" hidden="false" customHeight="false" outlineLevel="0" collapsed="false">
      <c r="A11" s="14" t="str">
        <f aca="false">参数与输入!A17</f>
        <v>末端驿站圈</v>
      </c>
      <c r="B11" s="15" t="n">
        <f aca="false">参数与输入!D17-参数与输入!E17</f>
        <v>12.8</v>
      </c>
      <c r="C11" s="16" t="n">
        <f aca="false">IF(参数与输入!D17=0,0,B11/参数与输入!D17)</f>
        <v>0.549356223175966</v>
      </c>
      <c r="D11" s="17" t="str">
        <f aca="false">IF(C11&gt;=参数与输入!$B$5,"达标","关注")</f>
        <v>达标</v>
      </c>
      <c r="E11" s="17" t="n">
        <f aca="false">RANK(C11,$C$4:$C$11)</f>
        <v>3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8" t="s">
        <v>46</v>
      </c>
      <c r="B14" s="15" t="n">
        <f aca="false">SUM(B4:B11)</f>
        <v>94.8</v>
      </c>
    </row>
    <row r="15" customFormat="false" ht="15" hidden="false" customHeight="false" outlineLevel="0" collapsed="false">
      <c r="A15" s="18" t="s">
        <v>47</v>
      </c>
      <c r="B15" s="16" t="n">
        <f aca="false">AVERAGE(C4:C11)</f>
        <v>0.476995848289914</v>
      </c>
    </row>
    <row r="16" customFormat="false" ht="15" hidden="false" customHeight="false" outlineLevel="0" collapsed="false">
      <c r="A16" s="18" t="s">
        <v>48</v>
      </c>
      <c r="B16" s="19" t="n">
        <f aca="false">COUNTIF(D4:D11,"达标")</f>
        <v>8</v>
      </c>
    </row>
    <row r="17" customFormat="false" ht="15" hidden="false" customHeight="false" outlineLevel="0" collapsed="false">
      <c r="A17" s="18" t="s">
        <v>49</v>
      </c>
      <c r="B17" s="16" t="n">
        <f aca="false">MAX(C4:C11)</f>
        <v>0.586666666666667</v>
      </c>
    </row>
    <row r="18" customFormat="false" ht="15" hidden="false" customHeight="false" outlineLevel="0" collapsed="false">
      <c r="A18" s="18" t="s">
        <v>50</v>
      </c>
      <c r="B18" s="16" t="n">
        <f aca="false">MIN(C4:C11)</f>
        <v>0.363636363636364</v>
      </c>
    </row>
    <row r="19" customFormat="false" ht="15" hidden="false" customHeight="false" outlineLevel="0" collapsed="false">
      <c r="A19" s="18" t="s">
        <v>51</v>
      </c>
      <c r="B19" s="20" t="n">
        <f aca="false">B14*参数与输入!$B$7</f>
        <v>1137.6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1" t="s">
        <v>58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59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60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61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62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1" t="s">
        <v>71</v>
      </c>
      <c r="B32" s="23" t="s">
        <v>72</v>
      </c>
      <c r="C32" s="11" t="n">
        <v>62</v>
      </c>
      <c r="D32" s="11" t="n">
        <v>82</v>
      </c>
    </row>
    <row r="33" customFormat="false" ht="15" hidden="false" customHeight="false" outlineLevel="0" collapsed="false">
      <c r="A33" s="21" t="s">
        <v>73</v>
      </c>
      <c r="B33" s="21" t="s">
        <v>74</v>
      </c>
      <c r="C33" s="11" t="n">
        <v>4</v>
      </c>
      <c r="D33" s="11" t="n">
        <v>0.3</v>
      </c>
    </row>
    <row r="34" customFormat="false" ht="15" hidden="false" customHeight="false" outlineLevel="0" collapsed="false">
      <c r="A34" s="21" t="s">
        <v>75</v>
      </c>
      <c r="B34" s="23" t="s">
        <v>72</v>
      </c>
      <c r="C34" s="11" t="n">
        <v>84</v>
      </c>
      <c r="D34" s="11" t="n">
        <v>96</v>
      </c>
    </row>
    <row r="35" customFormat="false" ht="15" hidden="false" customHeight="false" outlineLevel="0" collapsed="false">
      <c r="A35" s="21" t="s">
        <v>76</v>
      </c>
      <c r="B35" s="21" t="s">
        <v>77</v>
      </c>
      <c r="C35" s="11" t="n">
        <v>18</v>
      </c>
      <c r="D35" s="11" t="n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