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<sst xmlns="http://schemas.openxmlformats.org/spreadsheetml/2006/main" count="85" uniqueCount="77">
  <si>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医疗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健康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合规质控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</si>
  <si>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</si>
  <si>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</si>
  <si>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医疗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健康行业「合规质控」场景。病历质控与医疗合规检查以抽查为主，覆盖率低、标准执行不一。本方案将质控规则数字化，对病历与诊疗行为全量自动初筛，缺陷智能定位并跟踪整改闭环，质控员聚焦复核与改进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</si>
  <si>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</si>
  <si>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</si>
  <si>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</si>
  <si>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033-industry-</t>
    </r>
    <r>
      <rPr>
        <sz val="11"/>
        <color rgb="FF000000"/>
        <rFont val="Noto Sans CJK SC"/>
        <family val="2"/>
      </rPr>
      <t xml:space="preserve">医疗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健康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合规质控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</si>
  <si>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</si>
  <si>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</si>
  <si>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</si>
  <si>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</si>
  <si>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</si>
  <si>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严格遵循医疗数据安全与患者隐私保护要求，数据脱敏、授权访问；辅助类功能不替代临床诊断。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输出仅供医务人员参考，所有诊疗相关结论须由具备资质的医师终审签发。</t>
    </r>
  </si>
  <si>
    <t xml:space="preserve">质控项检查效率统计（示例数据）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</si>
  <si>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</si>
  <si>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</si>
  <si>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</si>
  <si>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</si>
  <si>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</si>
  <si>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</si>
  <si>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</si>
  <si>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</si>
  <si>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质控项</t>
  </si>
  <si>
    <t xml:space="preserve">检查层级</t>
  </si>
  <si>
    <t xml:space="preserve">月抽查份数</t>
  </si>
  <si>
    <r>
      <rPr>
        <b val="true"/>
        <sz val="11"/>
        <color rgb="FFFFFFFF"/>
        <rFont val="Noto Sans CJK SC"/>
        <family val="2"/>
      </rPr>
      <t xml:space="preserve">人工质控耗时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</si>
  <si>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</si>
  <si>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病历书写时限</t>
  </si>
  <si>
    <t xml:space="preserve">专项检查</t>
  </si>
  <si>
    <t xml:space="preserve">抗菌药物使用</t>
  </si>
  <si>
    <t xml:space="preserve">院级质控</t>
  </si>
  <si>
    <t xml:space="preserve">手术安全核查</t>
  </si>
  <si>
    <t xml:space="preserve">危急值处理</t>
  </si>
  <si>
    <t xml:space="preserve">知情同意完整性</t>
  </si>
  <si>
    <t xml:space="preserve">医嘱合理性</t>
  </si>
  <si>
    <t xml:space="preserve">院感上报及时性</t>
  </si>
  <si>
    <t xml:space="preserve">科室自查</t>
  </si>
  <si>
    <t xml:space="preserve">临床路径符合率</t>
  </si>
  <si>
    <t xml:space="preserve">注：上表为虚构示例数据，复用时请整行替换为本单位真实数据，行数增减需同步调整“分析计算”与“校验”表公式范围。</t>
  </si>
  <si>
    <t xml:space="preserve">合规质控效果测算（公式区，请勿手工覆盖）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</si>
  <si>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改善量（人工质控耗时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</si>
  <si>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质控效率提升率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</si>
  <si>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</si>
  <si>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</si>
  <si>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</si>
  <si>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</si>
  <si>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</si>
  <si>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</si>
  <si>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</si>
  <si>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</si>
  <si>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</si>
  <si>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</si>
  <si>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</si>
  <si>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</si>
  <si>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</si>
  <si>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</si>
  <si>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</si>
  <si>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</si>
  <si>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</si>
  <si>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</si>
  <si>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</si>
  <si>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</si>
  <si>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</si>
  <si>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</si>
  <si>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质控项检查效率统计（示例数据）——基准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</si>
  <si>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</si>
  <si>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</si>
  <si>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</si>
  <si>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</si>
  <si>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</si>
  <si>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质控覆盖率</t>
  </si>
  <si>
    <t xml:space="preserve">%</t>
  </si>
  <si>
    <t xml:space="preserve">缺陷检出率</t>
  </si>
  <si>
    <t xml:space="preserve">整改闭环周期</t>
  </si>
  <si>
    <t xml:space="preserve">天</t>
  </si>
  <si>
    <t xml:space="preserve">甲级病历率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</si>
</sst>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人工质控耗时(分钟/份) 与 AI初筛耗时(分钟/份)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人工质控耗时(分钟/份)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病历书写时限</c:v>
                </c:pt>
                <c:pt idx="1">
                  <c:v>抗菌药物使用</c:v>
                </c:pt>
                <c:pt idx="2">
                  <c:v>手术安全核查</c:v>
                </c:pt>
                <c:pt idx="3">
                  <c:v>危急值处理</c:v>
                </c:pt>
                <c:pt idx="4">
                  <c:v>知情同意完整性</c:v>
                </c:pt>
                <c:pt idx="5">
                  <c:v>医嘱合理性</c:v>
                </c:pt>
                <c:pt idx="6">
                  <c:v>院感上报及时性</c:v>
                </c:pt>
                <c:pt idx="7">
                  <c:v>临床路径符合率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23</c:v>
                </c:pt>
                <c:pt idx="1">
                  <c:v>24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18</c:v>
                </c:pt>
                <c:pt idx="6">
                  <c:v>27</c:v>
                </c:pt>
                <c:pt idx="7">
                  <c:v>22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AI初筛耗时(分钟/份)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病历书写时限</c:v>
                </c:pt>
                <c:pt idx="1">
                  <c:v>抗菌药物使用</c:v>
                </c:pt>
                <c:pt idx="2">
                  <c:v>手术安全核查</c:v>
                </c:pt>
                <c:pt idx="3">
                  <c:v>危急值处理</c:v>
                </c:pt>
                <c:pt idx="4">
                  <c:v>知情同意完整性</c:v>
                </c:pt>
                <c:pt idx="5">
                  <c:v>医嘱合理性</c:v>
                </c:pt>
                <c:pt idx="6">
                  <c:v>院感上报及时性</c:v>
                </c:pt>
                <c:pt idx="7">
                  <c:v>临床路径符合率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6.3</c:v>
                </c:pt>
                <c:pt idx="1">
                  <c:v>6.8</c:v>
                </c:pt>
                <c:pt idx="2">
                  <c:v>8.6</c:v>
                </c:pt>
                <c:pt idx="3">
                  <c:v>6.6</c:v>
                </c:pt>
                <c:pt idx="4">
                  <c:v>7.1</c:v>
                </c:pt>
                <c:pt idx="5">
                  <c:v>4</c:v>
                </c:pt>
                <c:pt idx="6">
                  <c:v>6.8</c:v>
                </c:pt>
                <c:pt idx="7">
                  <c:v>5.5</c:v>
                </c:pt>
              </c:numCache>
            </c:numRef>
          </c:val>
        </c:ser>
        <c:gapWidth val="150"/>
        <c:overlap val="0"/>
        <c:axId val="77911011"/>
        <c:axId val="47894151"/>
      </c:barChart>
      <c:catAx>
        <c:axId val="7791101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质控项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894151"/>
        <c:crosses val="autoZero"/>
        <c:auto val="1"/>
        <c:lblAlgn val="ctr"/>
        <c:lblOffset val="100"/>
        <c:noMultiLvlLbl val="0"/>
      </c:catAx>
      <c:valAx>
        <c:axId val="478941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91101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质控覆盖率</c:v>
                </c:pt>
                <c:pt idx="1">
                  <c:v>缺陷检出率</c:v>
                </c:pt>
                <c:pt idx="2">
                  <c:v>整改闭环周期</c:v>
                </c:pt>
                <c:pt idx="3">
                  <c:v>甲级病历率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15</c:v>
                </c:pt>
                <c:pt idx="1">
                  <c:v>60</c:v>
                </c:pt>
                <c:pt idx="2">
                  <c:v>21</c:v>
                </c:pt>
                <c:pt idx="3">
                  <c:v>88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质控覆盖率</c:v>
                </c:pt>
                <c:pt idx="1">
                  <c:v>缺陷检出率</c:v>
                </c:pt>
                <c:pt idx="2">
                  <c:v>整改闭环周期</c:v>
                </c:pt>
                <c:pt idx="3">
                  <c:v>甲级病历率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100</c:v>
                </c:pt>
                <c:pt idx="1">
                  <c:v>92</c:v>
                </c:pt>
                <c:pt idx="2">
                  <c:v>7</c:v>
                </c:pt>
                <c:pt idx="3">
                  <c:v>97</c:v>
                </c:pt>
              </c:numCache>
            </c:numRef>
          </c:val>
        </c:ser>
        <c:gapWidth val="150"/>
        <c:overlap val="0"/>
        <c:axId val="45374453"/>
        <c:axId val="13960095"/>
      </c:barChart>
      <c:catAx>
        <c:axId val="453744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960095"/>
        <c:crosses val="autoZero"/>
        <c:auto val="1"/>
        <c:lblAlgn val="ctr"/>
        <c:lblOffset val="100"/>
        <c:noMultiLvlLbl val="0"/>
      </c:catAx>
      <c:valAx>
        <c:axId val="139600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37445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145</v>
      </c>
      <c r="D10" s="14" t="n">
        <v>23</v>
      </c>
      <c r="E10" s="14" t="n">
        <v>6.3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305</v>
      </c>
      <c r="D11" s="14" t="n">
        <v>24</v>
      </c>
      <c r="E11" s="14" t="n">
        <v>6.8</v>
      </c>
    </row>
    <row r="12" customFormat="false" ht="15" hidden="false" customHeight="false" outlineLevel="0" collapsed="false">
      <c r="A12" s="12" t="s">
        <v>32</v>
      </c>
      <c r="B12" s="12" t="s">
        <v>29</v>
      </c>
      <c r="C12" s="13" t="n">
        <v>155</v>
      </c>
      <c r="D12" s="14" t="n">
        <v>30</v>
      </c>
      <c r="E12" s="14" t="n">
        <v>8.6</v>
      </c>
    </row>
    <row r="13" customFormat="false" ht="15" hidden="false" customHeight="false" outlineLevel="0" collapsed="false">
      <c r="A13" s="12" t="s">
        <v>33</v>
      </c>
      <c r="B13" s="12" t="s">
        <v>29</v>
      </c>
      <c r="C13" s="13" t="n">
        <v>224</v>
      </c>
      <c r="D13" s="14" t="n">
        <v>29</v>
      </c>
      <c r="E13" s="14" t="n">
        <v>6.6</v>
      </c>
    </row>
    <row r="14" customFormat="false" ht="15" hidden="false" customHeight="false" outlineLevel="0" collapsed="false">
      <c r="A14" s="12" t="s">
        <v>34</v>
      </c>
      <c r="B14" s="12" t="s">
        <v>31</v>
      </c>
      <c r="C14" s="13" t="n">
        <v>204</v>
      </c>
      <c r="D14" s="14" t="n">
        <v>29</v>
      </c>
      <c r="E14" s="14" t="n">
        <v>7.1</v>
      </c>
    </row>
    <row r="15" customFormat="false" ht="15" hidden="false" customHeight="false" outlineLevel="0" collapsed="false">
      <c r="A15" s="12" t="s">
        <v>35</v>
      </c>
      <c r="B15" s="12" t="s">
        <v>31</v>
      </c>
      <c r="C15" s="13" t="n">
        <v>271</v>
      </c>
      <c r="D15" s="14" t="n">
        <v>18</v>
      </c>
      <c r="E15" s="14" t="n">
        <v>4</v>
      </c>
    </row>
    <row r="16" customFormat="false" ht="15" hidden="false" customHeight="false" outlineLevel="0" collapsed="false">
      <c r="A16" s="12" t="s">
        <v>36</v>
      </c>
      <c r="B16" s="12" t="s">
        <v>37</v>
      </c>
      <c r="C16" s="13" t="n">
        <v>371</v>
      </c>
      <c r="D16" s="14" t="n">
        <v>27</v>
      </c>
      <c r="E16" s="14" t="n">
        <v>6.8</v>
      </c>
    </row>
    <row r="17" customFormat="false" ht="15" hidden="false" customHeight="false" outlineLevel="0" collapsed="false">
      <c r="A17" s="12" t="s">
        <v>38</v>
      </c>
      <c r="B17" s="12" t="s">
        <v>31</v>
      </c>
      <c r="C17" s="13" t="n">
        <v>223</v>
      </c>
      <c r="D17" s="14" t="n">
        <v>22</v>
      </c>
      <c r="E17" s="14" t="n">
        <v>5.5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病历书写时限</v>
      </c>
      <c r="B4" s="16" t="n">
        <f aca="false">参数与输入!D10-参数与输入!E10</f>
        <v>16.7</v>
      </c>
      <c r="C4" s="17" t="n">
        <f aca="false">IF(参数与输入!D10=0,0,B4/参数与输入!D10)</f>
        <v>0.726086956521739</v>
      </c>
      <c r="D4" s="18" t="str">
        <f aca="false">IF(C4&gt;=参数与输入!$B$5,"达标","关注")</f>
        <v>达标</v>
      </c>
      <c r="E4" s="18" t="n">
        <f aca="false">RANK(C4,$C$4:$C$11)</f>
        <v>6</v>
      </c>
    </row>
    <row r="5" customFormat="false" ht="15" hidden="false" customHeight="false" outlineLevel="0" collapsed="false">
      <c r="A5" s="15" t="str">
        <f aca="false">参数与输入!A11</f>
        <v>抗菌药物使用</v>
      </c>
      <c r="B5" s="16" t="n">
        <f aca="false">参数与输入!D11-参数与输入!E11</f>
        <v>17.2</v>
      </c>
      <c r="C5" s="17" t="n">
        <f aca="false">IF(参数与输入!D11=0,0,B5/参数与输入!D11)</f>
        <v>0.716666666666667</v>
      </c>
      <c r="D5" s="18" t="str">
        <f aca="false">IF(C5&gt;=参数与输入!$B$5,"达标","关注")</f>
        <v>达标</v>
      </c>
      <c r="E5" s="18" t="n">
        <f aca="false">RANK(C5,$C$4:$C$11)</f>
        <v>7</v>
      </c>
    </row>
    <row r="6" customFormat="false" ht="15" hidden="false" customHeight="false" outlineLevel="0" collapsed="false">
      <c r="A6" s="15" t="str">
        <f aca="false">参数与输入!A12</f>
        <v>手术安全核查</v>
      </c>
      <c r="B6" s="16" t="n">
        <f aca="false">参数与输入!D12-参数与输入!E12</f>
        <v>21.4</v>
      </c>
      <c r="C6" s="17" t="n">
        <f aca="false">IF(参数与输入!D12=0,0,B6/参数与输入!D12)</f>
        <v>0.713333333333333</v>
      </c>
      <c r="D6" s="18" t="str">
        <f aca="false">IF(C6&gt;=参数与输入!$B$5,"达标","关注")</f>
        <v>达标</v>
      </c>
      <c r="E6" s="18" t="n">
        <f aca="false">RANK(C6,$C$4:$C$11)</f>
        <v>8</v>
      </c>
    </row>
    <row r="7" customFormat="false" ht="15" hidden="false" customHeight="false" outlineLevel="0" collapsed="false">
      <c r="A7" s="15" t="str">
        <f aca="false">参数与输入!A13</f>
        <v>危急值处理</v>
      </c>
      <c r="B7" s="16" t="n">
        <f aca="false">参数与输入!D13-参数与输入!E13</f>
        <v>22.4</v>
      </c>
      <c r="C7" s="17" t="n">
        <f aca="false">IF(参数与输入!D13=0,0,B7/参数与输入!D13)</f>
        <v>0.772413793103448</v>
      </c>
      <c r="D7" s="18" t="str">
        <f aca="false">IF(C7&gt;=参数与输入!$B$5,"达标","关注")</f>
        <v>达标</v>
      </c>
      <c r="E7" s="18" t="n">
        <f aca="false">RANK(C7,$C$4:$C$11)</f>
        <v>2</v>
      </c>
    </row>
    <row r="8" customFormat="false" ht="15" hidden="false" customHeight="false" outlineLevel="0" collapsed="false">
      <c r="A8" s="15" t="str">
        <f aca="false">参数与输入!A14</f>
        <v>知情同意完整性</v>
      </c>
      <c r="B8" s="16" t="n">
        <f aca="false">参数与输入!D14-参数与输入!E14</f>
        <v>21.9</v>
      </c>
      <c r="C8" s="17" t="n">
        <f aca="false">IF(参数与输入!D14=0,0,B8/参数与输入!D14)</f>
        <v>0.755172413793103</v>
      </c>
      <c r="D8" s="18" t="str">
        <f aca="false">IF(C8&gt;=参数与输入!$B$5,"达标","关注")</f>
        <v>达标</v>
      </c>
      <c r="E8" s="18" t="n">
        <f aca="false">RANK(C8,$C$4:$C$11)</f>
        <v>3</v>
      </c>
    </row>
    <row r="9" customFormat="false" ht="15" hidden="false" customHeight="false" outlineLevel="0" collapsed="false">
      <c r="A9" s="15" t="str">
        <f aca="false">参数与输入!A15</f>
        <v>医嘱合理性</v>
      </c>
      <c r="B9" s="16" t="n">
        <f aca="false">参数与输入!D15-参数与输入!E15</f>
        <v>14</v>
      </c>
      <c r="C9" s="17" t="n">
        <f aca="false">IF(参数与输入!D15=0,0,B9/参数与输入!D15)</f>
        <v>0.777777777777778</v>
      </c>
      <c r="D9" s="18" t="str">
        <f aca="false">IF(C9&gt;=参数与输入!$B$5,"达标","关注")</f>
        <v>达标</v>
      </c>
      <c r="E9" s="18" t="n">
        <f aca="false">RANK(C9,$C$4:$C$11)</f>
        <v>1</v>
      </c>
    </row>
    <row r="10" customFormat="false" ht="15" hidden="false" customHeight="false" outlineLevel="0" collapsed="false">
      <c r="A10" s="15" t="str">
        <f aca="false">参数与输入!A16</f>
        <v>院感上报及时性</v>
      </c>
      <c r="B10" s="16" t="n">
        <f aca="false">参数与输入!D16-参数与输入!E16</f>
        <v>20.2</v>
      </c>
      <c r="C10" s="17" t="n">
        <f aca="false">IF(参数与输入!D16=0,0,B10/参数与输入!D16)</f>
        <v>0.748148148148148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临床路径符合率</v>
      </c>
      <c r="B11" s="16" t="n">
        <f aca="false">参数与输入!D17-参数与输入!E17</f>
        <v>16.5</v>
      </c>
      <c r="C11" s="17" t="n">
        <f aca="false">IF(参数与输入!D17=0,0,B11/参数与输入!D17)</f>
        <v>0.75</v>
      </c>
      <c r="D11" s="18" t="str">
        <f aca="false">IF(C11&gt;=参数与输入!$B$5,"达标","关注")</f>
        <v>达标</v>
      </c>
      <c r="E11" s="18" t="n">
        <f aca="false">RANK(C11,$C$4:$C$11)</f>
        <v>4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150.3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0.744949886168027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0.777777777777778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0.713333333333333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1803.6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15</v>
      </c>
      <c r="D32" s="12" t="n">
        <v>100</v>
      </c>
    </row>
    <row r="33" customFormat="false" ht="15" hidden="false" customHeight="false" outlineLevel="0" collapsed="false">
      <c r="A33" s="22" t="s">
        <v>73</v>
      </c>
      <c r="B33" s="24" t="s">
        <v>72</v>
      </c>
      <c r="C33" s="12" t="n">
        <v>60</v>
      </c>
      <c r="D33" s="12" t="n">
        <v>92</v>
      </c>
    </row>
    <row r="34" customFormat="false" ht="15" hidden="false" customHeight="false" outlineLevel="0" collapsed="false">
      <c r="A34" s="22" t="s">
        <v>74</v>
      </c>
      <c r="B34" s="22" t="s">
        <v>75</v>
      </c>
      <c r="C34" s="12" t="n">
        <v>21</v>
      </c>
      <c r="D34" s="12" t="n">
        <v>7</v>
      </c>
    </row>
    <row r="35" customFormat="false" ht="15" hidden="false" customHeight="false" outlineLevel="0" collapsed="false">
      <c r="A35" s="22" t="s">
        <v>76</v>
      </c>
      <c r="B35" s="24" t="s">
        <v>72</v>
      </c>
      <c r="C35" s="12" t="n">
        <v>88</v>
      </c>
      <c r="D35" s="12" t="n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