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<sst xmlns="http://schemas.openxmlformats.org/spreadsheetml/2006/main" count="85" uniqueCount="76">
  <si>
    <r>
      <rPr>
        <b val="true"/>
        <sz val="16"/>
        <rFont val="Noto Sans CJK SC"/>
        <family val="2"/>
      </rPr>
      <t xml:space="preserve">医疗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健康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病历结构化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</si>
  <si>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</si>
  <si>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</si>
  <si>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医疗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健康行业「病历结构化」场景。海量自由文本病历难以支撑质控、科研与管理分析，人工录入结构化字段成本高。本方案利用医疗 </t>
    </r>
    <r>
      <rPr>
        <sz val="11"/>
        <color rgb="FF000000"/>
        <rFont val="Microsoft YaHei"/>
        <family val="0"/>
        <charset val="1"/>
      </rPr>
      <t xml:space="preserve">NLP </t>
    </r>
    <r>
      <rPr>
        <sz val="11"/>
        <color rgb="FF000000"/>
        <rFont val="Noto Sans CJK SC"/>
        <family val="2"/>
      </rPr>
      <t xml:space="preserve">从入院记录、出院小结等文书中自动抽取结构化字段，人工抽检复核，形成可分析的临床数据资产。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</si>
  <si>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</si>
  <si>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</si>
  <si>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</si>
  <si>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029-industry-</t>
    </r>
    <r>
      <rPr>
        <sz val="11"/>
        <color rgb="FF000000"/>
        <rFont val="Noto Sans CJK SC"/>
        <family val="2"/>
      </rPr>
      <t xml:space="preserve">医疗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健康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病历结构化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</si>
  <si>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</si>
  <si>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</si>
  <si>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</si>
  <si>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</si>
  <si>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</si>
  <si>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严格遵循医疗数据安全与患者隐私保护要求，数据脱敏、授权访问；辅助类功能不替代临床诊断。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输出仅供医务人员参考，所有诊疗相关结论须由具备资质的医师终审签发。</t>
    </r>
  </si>
  <si>
    <t xml:space="preserve">医疗文书结构化效率统计（示例数据）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</si>
  <si>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</si>
  <si>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</si>
  <si>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</si>
  <si>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</si>
  <si>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</si>
  <si>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</si>
  <si>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</si>
  <si>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</si>
  <si>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文书类型</t>
  </si>
  <si>
    <t xml:space="preserve">主要科室</t>
  </si>
  <si>
    <r>
      <rPr>
        <b val="true"/>
        <sz val="11"/>
        <color rgb="FFFFFFFF"/>
        <rFont val="Noto Sans CJK SC"/>
        <family val="2"/>
      </rPr>
      <t xml:space="preserve">月文书量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</si>
  <si>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人工结构化耗时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</si>
  <si>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抽取耗时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</si>
  <si>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入院记录</t>
  </si>
  <si>
    <t xml:space="preserve">妇产科</t>
  </si>
  <si>
    <t xml:space="preserve">出院小结</t>
  </si>
  <si>
    <t xml:space="preserve">外科</t>
  </si>
  <si>
    <t xml:space="preserve">手术记录</t>
  </si>
  <si>
    <t xml:space="preserve">护理记录</t>
  </si>
  <si>
    <t xml:space="preserve">门诊病历</t>
  </si>
  <si>
    <t xml:space="preserve">检查报告</t>
  </si>
  <si>
    <t xml:space="preserve">会诊意见</t>
  </si>
  <si>
    <t xml:space="preserve">病程记录</t>
  </si>
  <si>
    <t xml:space="preserve">注：上表为虚构示例数据，复用时请整行替换为本单位真实数据，行数增减需同步调整“分析计算”与“校验”表公式范围。</t>
  </si>
  <si>
    <t xml:space="preserve">病历结构化效果测算（公式区，请勿手工覆盖）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</si>
  <si>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改善量（人工结构化耗时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抽取耗时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</si>
  <si>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结构化效率提升率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</si>
  <si>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</si>
  <si>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</si>
  <si>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</si>
  <si>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</si>
  <si>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</si>
  <si>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</si>
  <si>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</si>
  <si>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</si>
  <si>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</si>
  <si>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</si>
  <si>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</si>
  <si>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</si>
  <si>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</si>
  <si>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</si>
  <si>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</si>
  <si>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</si>
  <si>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</si>
  <si>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</si>
  <si>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</si>
  <si>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</si>
  <si>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</si>
  <si>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</si>
  <si>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医疗文书结构化效率统计（示例数据）——基准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</si>
  <si>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</si>
  <si>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</si>
  <si>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</si>
  <si>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</si>
  <si>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</si>
  <si>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结构化覆盖率</t>
  </si>
  <si>
    <t xml:space="preserve">%</t>
  </si>
  <si>
    <t xml:space="preserve">字段抽取准确率</t>
  </si>
  <si>
    <t xml:space="preserve">病案编目时效</t>
  </si>
  <si>
    <t xml:space="preserve">天</t>
  </si>
  <si>
    <t xml:space="preserve">科研数据可用率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</si>
</sst>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人工结构化耗时(分钟/份) 与 AI抽取耗时(分钟/份)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人工结构化耗时(分钟/份)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入院记录</c:v>
                </c:pt>
                <c:pt idx="1">
                  <c:v>出院小结</c:v>
                </c:pt>
                <c:pt idx="2">
                  <c:v>手术记录</c:v>
                </c:pt>
                <c:pt idx="3">
                  <c:v>护理记录</c:v>
                </c:pt>
                <c:pt idx="4">
                  <c:v>门诊病历</c:v>
                </c:pt>
                <c:pt idx="5">
                  <c:v>检查报告</c:v>
                </c:pt>
                <c:pt idx="6">
                  <c:v>会诊意见</c:v>
                </c:pt>
                <c:pt idx="7">
                  <c:v>病程记录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13.9</c:v>
                </c:pt>
                <c:pt idx="1">
                  <c:v>16.7</c:v>
                </c:pt>
                <c:pt idx="2">
                  <c:v>24.6</c:v>
                </c:pt>
                <c:pt idx="3">
                  <c:v>21.7</c:v>
                </c:pt>
                <c:pt idx="4">
                  <c:v>23.6</c:v>
                </c:pt>
                <c:pt idx="5">
                  <c:v>15.6</c:v>
                </c:pt>
                <c:pt idx="6">
                  <c:v>19.5</c:v>
                </c:pt>
                <c:pt idx="7">
                  <c:v>17.2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AI抽取耗时(分钟/份)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入院记录</c:v>
                </c:pt>
                <c:pt idx="1">
                  <c:v>出院小结</c:v>
                </c:pt>
                <c:pt idx="2">
                  <c:v>手术记录</c:v>
                </c:pt>
                <c:pt idx="3">
                  <c:v>护理记录</c:v>
                </c:pt>
                <c:pt idx="4">
                  <c:v>门诊病历</c:v>
                </c:pt>
                <c:pt idx="5">
                  <c:v>检查报告</c:v>
                </c:pt>
                <c:pt idx="6">
                  <c:v>会诊意见</c:v>
                </c:pt>
                <c:pt idx="7">
                  <c:v>病程记录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3.2</c:v>
                </c:pt>
                <c:pt idx="1">
                  <c:v>2.5</c:v>
                </c:pt>
                <c:pt idx="2">
                  <c:v>2.8</c:v>
                </c:pt>
                <c:pt idx="3">
                  <c:v>2.4</c:v>
                </c:pt>
                <c:pt idx="4">
                  <c:v>4.3</c:v>
                </c:pt>
                <c:pt idx="5">
                  <c:v>2</c:v>
                </c:pt>
                <c:pt idx="6">
                  <c:v>4</c:v>
                </c:pt>
                <c:pt idx="7">
                  <c:v>2.8</c:v>
                </c:pt>
              </c:numCache>
            </c:numRef>
          </c:val>
        </c:ser>
        <c:gapWidth val="150"/>
        <c:overlap val="0"/>
        <c:axId val="32043851"/>
        <c:axId val="75812774"/>
      </c:barChart>
      <c:catAx>
        <c:axId val="320438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文书类型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812774"/>
        <c:crosses val="autoZero"/>
        <c:auto val="1"/>
        <c:lblAlgn val="ctr"/>
        <c:lblOffset val="100"/>
        <c:noMultiLvlLbl val="0"/>
      </c:catAx>
      <c:valAx>
        <c:axId val="758127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4385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结构化覆盖率</c:v>
                </c:pt>
                <c:pt idx="1">
                  <c:v>字段抽取准确率</c:v>
                </c:pt>
                <c:pt idx="2">
                  <c:v>病案编目时效</c:v>
                </c:pt>
                <c:pt idx="3">
                  <c:v>科研数据可用率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30</c:v>
                </c:pt>
                <c:pt idx="1">
                  <c:v>85</c:v>
                </c:pt>
                <c:pt idx="2">
                  <c:v>7</c:v>
                </c:pt>
                <c:pt idx="3">
                  <c:v>40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结构化覆盖率</c:v>
                </c:pt>
                <c:pt idx="1">
                  <c:v>字段抽取准确率</c:v>
                </c:pt>
                <c:pt idx="2">
                  <c:v>病案编目时效</c:v>
                </c:pt>
                <c:pt idx="3">
                  <c:v>科研数据可用率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92</c:v>
                </c:pt>
                <c:pt idx="1">
                  <c:v>97</c:v>
                </c:pt>
                <c:pt idx="2">
                  <c:v>1</c:v>
                </c:pt>
                <c:pt idx="3">
                  <c:v>85</c:v>
                </c:pt>
              </c:numCache>
            </c:numRef>
          </c:val>
        </c:ser>
        <c:gapWidth val="150"/>
        <c:overlap val="0"/>
        <c:axId val="7197316"/>
        <c:axId val="37713903"/>
      </c:barChart>
      <c:catAx>
        <c:axId val="71973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713903"/>
        <c:crosses val="autoZero"/>
        <c:auto val="1"/>
        <c:lblAlgn val="ctr"/>
        <c:lblOffset val="100"/>
        <c:noMultiLvlLbl val="0"/>
      </c:catAx>
      <c:valAx>
        <c:axId val="377139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9731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1423</v>
      </c>
      <c r="D10" s="14" t="n">
        <v>13.9</v>
      </c>
      <c r="E10" s="14" t="n">
        <v>3.2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1510</v>
      </c>
      <c r="D11" s="14" t="n">
        <v>16.7</v>
      </c>
      <c r="E11" s="14" t="n">
        <v>2.5</v>
      </c>
    </row>
    <row r="12" customFormat="false" ht="15" hidden="false" customHeight="false" outlineLevel="0" collapsed="false">
      <c r="A12" s="12" t="s">
        <v>32</v>
      </c>
      <c r="B12" s="12" t="s">
        <v>31</v>
      </c>
      <c r="C12" s="13" t="n">
        <v>952</v>
      </c>
      <c r="D12" s="14" t="n">
        <v>24.6</v>
      </c>
      <c r="E12" s="14" t="n">
        <v>2.8</v>
      </c>
    </row>
    <row r="13" customFormat="false" ht="15" hidden="false" customHeight="false" outlineLevel="0" collapsed="false">
      <c r="A13" s="12" t="s">
        <v>33</v>
      </c>
      <c r="B13" s="12" t="s">
        <v>31</v>
      </c>
      <c r="C13" s="13" t="n">
        <v>2641</v>
      </c>
      <c r="D13" s="14" t="n">
        <v>21.7</v>
      </c>
      <c r="E13" s="14" t="n">
        <v>2.4</v>
      </c>
    </row>
    <row r="14" customFormat="false" ht="15" hidden="false" customHeight="false" outlineLevel="0" collapsed="false">
      <c r="A14" s="12" t="s">
        <v>34</v>
      </c>
      <c r="B14" s="12" t="s">
        <v>31</v>
      </c>
      <c r="C14" s="13" t="n">
        <v>3497</v>
      </c>
      <c r="D14" s="14" t="n">
        <v>23.6</v>
      </c>
      <c r="E14" s="14" t="n">
        <v>4.3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2433</v>
      </c>
      <c r="D15" s="14" t="n">
        <v>15.6</v>
      </c>
      <c r="E15" s="14" t="n">
        <v>2</v>
      </c>
    </row>
    <row r="16" customFormat="false" ht="15" hidden="false" customHeight="false" outlineLevel="0" collapsed="false">
      <c r="A16" s="12" t="s">
        <v>36</v>
      </c>
      <c r="B16" s="12" t="s">
        <v>31</v>
      </c>
      <c r="C16" s="13" t="n">
        <v>4142</v>
      </c>
      <c r="D16" s="14" t="n">
        <v>19.5</v>
      </c>
      <c r="E16" s="14" t="n">
        <v>4</v>
      </c>
    </row>
    <row r="17" customFormat="false" ht="15" hidden="false" customHeight="false" outlineLevel="0" collapsed="false">
      <c r="A17" s="12" t="s">
        <v>37</v>
      </c>
      <c r="B17" s="12" t="s">
        <v>29</v>
      </c>
      <c r="C17" s="13" t="n">
        <v>2408</v>
      </c>
      <c r="D17" s="14" t="n">
        <v>17.2</v>
      </c>
      <c r="E17" s="14" t="n">
        <v>2.8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5" t="str">
        <f aca="false">参数与输入!A10</f>
        <v>入院记录</v>
      </c>
      <c r="B4" s="16" t="n">
        <f aca="false">参数与输入!D10-参数与输入!E10</f>
        <v>10.7</v>
      </c>
      <c r="C4" s="17" t="n">
        <f aca="false">IF(参数与输入!D10=0,0,B4/参数与输入!D10)</f>
        <v>0.76978417266187</v>
      </c>
      <c r="D4" s="18" t="str">
        <f aca="false">IF(C4&gt;=参数与输入!$B$5,"达标","关注")</f>
        <v>达标</v>
      </c>
      <c r="E4" s="18" t="n">
        <f aca="false">RANK(C4,$C$4:$C$11)</f>
        <v>8</v>
      </c>
    </row>
    <row r="5" customFormat="false" ht="15" hidden="false" customHeight="false" outlineLevel="0" collapsed="false">
      <c r="A5" s="15" t="str">
        <f aca="false">参数与输入!A11</f>
        <v>出院小结</v>
      </c>
      <c r="B5" s="16" t="n">
        <f aca="false">参数与输入!D11-参数与输入!E11</f>
        <v>14.2</v>
      </c>
      <c r="C5" s="17" t="n">
        <f aca="false">IF(参数与输入!D11=0,0,B5/参数与输入!D11)</f>
        <v>0.850299401197605</v>
      </c>
      <c r="D5" s="18" t="str">
        <f aca="false">IF(C5&gt;=参数与输入!$B$5,"达标","关注")</f>
        <v>达标</v>
      </c>
      <c r="E5" s="18" t="n">
        <f aca="false">RANK(C5,$C$4:$C$11)</f>
        <v>4</v>
      </c>
    </row>
    <row r="6" customFormat="false" ht="15" hidden="false" customHeight="false" outlineLevel="0" collapsed="false">
      <c r="A6" s="15" t="str">
        <f aca="false">参数与输入!A12</f>
        <v>手术记录</v>
      </c>
      <c r="B6" s="16" t="n">
        <f aca="false">参数与输入!D12-参数与输入!E12</f>
        <v>21.8</v>
      </c>
      <c r="C6" s="17" t="n">
        <f aca="false">IF(参数与输入!D12=0,0,B6/参数与输入!D12)</f>
        <v>0.886178861788618</v>
      </c>
      <c r="D6" s="18" t="str">
        <f aca="false">IF(C6&gt;=参数与输入!$B$5,"达标","关注")</f>
        <v>达标</v>
      </c>
      <c r="E6" s="18" t="n">
        <f aca="false">RANK(C6,$C$4:$C$11)</f>
        <v>2</v>
      </c>
    </row>
    <row r="7" customFormat="false" ht="15" hidden="false" customHeight="false" outlineLevel="0" collapsed="false">
      <c r="A7" s="15" t="str">
        <f aca="false">参数与输入!A13</f>
        <v>护理记录</v>
      </c>
      <c r="B7" s="16" t="n">
        <f aca="false">参数与输入!D13-参数与输入!E13</f>
        <v>19.3</v>
      </c>
      <c r="C7" s="17" t="n">
        <f aca="false">IF(参数与输入!D13=0,0,B7/参数与输入!D13)</f>
        <v>0.889400921658986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门诊病历</v>
      </c>
      <c r="B8" s="16" t="n">
        <f aca="false">参数与输入!D14-参数与输入!E14</f>
        <v>19.3</v>
      </c>
      <c r="C8" s="17" t="n">
        <f aca="false">IF(参数与输入!D14=0,0,B8/参数与输入!D14)</f>
        <v>0.817796610169492</v>
      </c>
      <c r="D8" s="18" t="str">
        <f aca="false">IF(C8&gt;=参数与输入!$B$5,"达标","关注")</f>
        <v>达标</v>
      </c>
      <c r="E8" s="18" t="n">
        <f aca="false">RANK(C8,$C$4:$C$11)</f>
        <v>6</v>
      </c>
    </row>
    <row r="9" customFormat="false" ht="15" hidden="false" customHeight="false" outlineLevel="0" collapsed="false">
      <c r="A9" s="15" t="str">
        <f aca="false">参数与输入!A15</f>
        <v>检查报告</v>
      </c>
      <c r="B9" s="16" t="n">
        <f aca="false">参数与输入!D15-参数与输入!E15</f>
        <v>13.6</v>
      </c>
      <c r="C9" s="17" t="n">
        <f aca="false">IF(参数与输入!D15=0,0,B9/参数与输入!D15)</f>
        <v>0.871794871794872</v>
      </c>
      <c r="D9" s="18" t="str">
        <f aca="false">IF(C9&gt;=参数与输入!$B$5,"达标","关注")</f>
        <v>达标</v>
      </c>
      <c r="E9" s="18" t="n">
        <f aca="false">RANK(C9,$C$4:$C$11)</f>
        <v>3</v>
      </c>
    </row>
    <row r="10" customFormat="false" ht="15" hidden="false" customHeight="false" outlineLevel="0" collapsed="false">
      <c r="A10" s="15" t="str">
        <f aca="false">参数与输入!A16</f>
        <v>会诊意见</v>
      </c>
      <c r="B10" s="16" t="n">
        <f aca="false">参数与输入!D16-参数与输入!E16</f>
        <v>15.5</v>
      </c>
      <c r="C10" s="17" t="n">
        <f aca="false">IF(参数与输入!D16=0,0,B10/参数与输入!D16)</f>
        <v>0.794871794871795</v>
      </c>
      <c r="D10" s="18" t="str">
        <f aca="false">IF(C10&gt;=参数与输入!$B$5,"达标","关注")</f>
        <v>达标</v>
      </c>
      <c r="E10" s="18" t="n">
        <f aca="false">RANK(C10,$C$4:$C$11)</f>
        <v>7</v>
      </c>
    </row>
    <row r="11" customFormat="false" ht="15" hidden="false" customHeight="false" outlineLevel="0" collapsed="false">
      <c r="A11" s="15" t="str">
        <f aca="false">参数与输入!A17</f>
        <v>病程记录</v>
      </c>
      <c r="B11" s="16" t="n">
        <f aca="false">参数与输入!D17-参数与输入!E17</f>
        <v>14.4</v>
      </c>
      <c r="C11" s="17" t="n">
        <f aca="false">IF(参数与输入!D17=0,0,B11/参数与输入!D17)</f>
        <v>0.837209302325581</v>
      </c>
      <c r="D11" s="18" t="str">
        <f aca="false">IF(C11&gt;=参数与输入!$B$5,"达标","关注")</f>
        <v>达标</v>
      </c>
      <c r="E11" s="18" t="n">
        <f aca="false">RANK(C11,$C$4:$C$11)</f>
        <v>5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9" t="s">
        <v>45</v>
      </c>
      <c r="B14" s="16" t="n">
        <f aca="false">SUM(B4:B11)</f>
        <v>128.8</v>
      </c>
    </row>
    <row r="15" customFormat="false" ht="15" hidden="false" customHeight="false" outlineLevel="0" collapsed="false">
      <c r="A15" s="19" t="s">
        <v>46</v>
      </c>
      <c r="B15" s="17" t="n">
        <f aca="false">AVERAGE(C4:C11)</f>
        <v>0.839666992058602</v>
      </c>
    </row>
    <row r="16" customFormat="false" ht="15" hidden="false" customHeight="false" outlineLevel="0" collapsed="false">
      <c r="A16" s="19" t="s">
        <v>47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48</v>
      </c>
      <c r="B17" s="17" t="n">
        <f aca="false">MAX(C4:C11)</f>
        <v>0.889400921658986</v>
      </c>
    </row>
    <row r="18" customFormat="false" ht="15" hidden="false" customHeight="false" outlineLevel="0" collapsed="false">
      <c r="A18" s="19" t="s">
        <v>49</v>
      </c>
      <c r="B18" s="17" t="n">
        <f aca="false">MIN(C4:C11)</f>
        <v>0.76978417266187</v>
      </c>
    </row>
    <row r="19" customFormat="false" ht="15" hidden="false" customHeight="false" outlineLevel="0" collapsed="false">
      <c r="A19" s="19" t="s">
        <v>50</v>
      </c>
      <c r="B19" s="21" t="n">
        <f aca="false">B14*参数与输入!$B$7</f>
        <v>1545.6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2" t="s">
        <v>57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58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59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60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61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2" t="s">
        <v>70</v>
      </c>
      <c r="B32" s="24" t="s">
        <v>71</v>
      </c>
      <c r="C32" s="12" t="n">
        <v>30</v>
      </c>
      <c r="D32" s="12" t="n">
        <v>92</v>
      </c>
    </row>
    <row r="33" customFormat="false" ht="15" hidden="false" customHeight="false" outlineLevel="0" collapsed="false">
      <c r="A33" s="22" t="s">
        <v>72</v>
      </c>
      <c r="B33" s="24" t="s">
        <v>71</v>
      </c>
      <c r="C33" s="12" t="n">
        <v>85</v>
      </c>
      <c r="D33" s="12" t="n">
        <v>97</v>
      </c>
    </row>
    <row r="34" customFormat="false" ht="15" hidden="false" customHeight="false" outlineLevel="0" collapsed="false">
      <c r="A34" s="22" t="s">
        <v>73</v>
      </c>
      <c r="B34" s="22" t="s">
        <v>74</v>
      </c>
      <c r="C34" s="12" t="n">
        <v>7</v>
      </c>
      <c r="D34" s="12" t="n">
        <v>1</v>
      </c>
    </row>
    <row r="35" customFormat="false" ht="15" hidden="false" customHeight="false" outlineLevel="0" collapsed="false">
      <c r="A35" s="22" t="s">
        <v>75</v>
      </c>
      <c r="B35" s="24" t="s">
        <v>71</v>
      </c>
      <c r="C35" s="12" t="n">
        <v>40</v>
      </c>
      <c r="D35" s="12" t="n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