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<sst xmlns="http://schemas.openxmlformats.org/spreadsheetml/2006/main" count="85" uniqueCount="77">
  <si>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零售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消费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供应链预测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</si>
  <si>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</si>
  <si>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</si>
  <si>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零售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消费行业「供应链预测」场景。促销与季节波动叠加，传统预测误差大，缺货与报废并存。本方案融合历史销量、促销计划与天气节假日因子，按品类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仓区输出周度需求预测与补货建议，显著压降缺货率与损耗。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</si>
  <si>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</si>
  <si>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</si>
  <si>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</si>
  <si>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028-industry-</t>
    </r>
    <r>
      <rPr>
        <sz val="11"/>
        <color rgb="FF000000"/>
        <rFont val="Noto Sans CJK SC"/>
        <family val="2"/>
      </rPr>
      <t xml:space="preserve">零售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消费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供应链预测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</si>
  <si>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</si>
  <si>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</si>
  <si>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</si>
  <si>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</si>
  <si>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</si>
  <si>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遵循《广告法》《消费者权益保护法》《个人信息保护法》，会员数据须获得授权并支持随时退订。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生成的营销内容与决策建议须经运营负责人审核后发布执行。</t>
    </r>
  </si>
  <si>
    <t xml:space="preserve">品类预测误差优化对比（示例数据）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</si>
  <si>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</si>
  <si>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</si>
  <si>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</si>
  <si>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</si>
  <si>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</si>
  <si>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</si>
  <si>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</si>
  <si>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</si>
  <si>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品类</t>
  </si>
  <si>
    <t xml:space="preserve">仓区</t>
  </si>
  <si>
    <r>
      <rPr>
        <b val="true"/>
        <sz val="11"/>
        <color rgb="FFFFFFFF"/>
        <rFont val="Noto Sans CJK SC"/>
        <family val="2"/>
      </rPr>
      <t xml:space="preserve">周均销量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千件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</si>
  <si>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传统预测误差率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</si>
  <si>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</si>
  <si>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t xml:space="preserve">乳制品</t>
  </si>
  <si>
    <t xml:space="preserve">华东仓</t>
  </si>
  <si>
    <t xml:space="preserve">休闲食品</t>
  </si>
  <si>
    <t xml:space="preserve">纸品清洁</t>
  </si>
  <si>
    <t xml:space="preserve">冷冻生鲜</t>
  </si>
  <si>
    <t xml:space="preserve">酒水饮料</t>
  </si>
  <si>
    <t xml:space="preserve">粮油调味</t>
  </si>
  <si>
    <t xml:space="preserve">华南仓</t>
  </si>
  <si>
    <t xml:space="preserve">日化个护</t>
  </si>
  <si>
    <t xml:space="preserve">华北仓</t>
  </si>
  <si>
    <t xml:space="preserve">糖果冲调</t>
  </si>
  <si>
    <t xml:space="preserve">注：上表为虚构示例数据，复用时请整行替换为本单位真实数据，行数增减需同步调整“分析计算”与“校验”表公式范围。</t>
  </si>
  <si>
    <t xml:space="preserve">供应链预测效果测算（公式区，请勿手工覆盖）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</si>
  <si>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改善量（传统预测误差率</t>
    </r>
    <r>
      <rPr>
        <b val="true"/>
        <sz val="11"/>
        <color rgb="FFFFFFFF"/>
        <rFont val="Microsoft YaHei"/>
        <family val="0"/>
        <charset val="1"/>
      </rPr>
      <t xml:space="preserve">(%)−AI</t>
    </r>
    <r>
      <rPr>
        <b val="true"/>
        <sz val="11"/>
        <color rgb="FFFFFFFF"/>
        <rFont val="Noto Sans CJK SC"/>
        <family val="2"/>
      </rPr>
      <t xml:space="preserve">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</si>
  <si>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误差下降幅度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</si>
  <si>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</si>
  <si>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</si>
  <si>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</si>
  <si>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</si>
  <si>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</si>
  <si>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</si>
  <si>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</si>
  <si>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</si>
  <si>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</si>
  <si>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</si>
  <si>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</si>
  <si>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</si>
  <si>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</si>
  <si>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</si>
  <si>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</si>
  <si>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</si>
  <si>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</si>
  <si>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</si>
  <si>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</si>
  <si>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</si>
  <si>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</si>
  <si>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</si>
  <si>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品类预测误差优化对比（示例数据）——基准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</si>
  <si>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</si>
  <si>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</si>
  <si>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</si>
  <si>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</si>
  <si>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</si>
  <si>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预测准确率</t>
  </si>
  <si>
    <t xml:space="preserve">%</t>
  </si>
  <si>
    <t xml:space="preserve">缺货率</t>
  </si>
  <si>
    <t xml:space="preserve">库存周转天数</t>
  </si>
  <si>
    <t xml:space="preserve">天</t>
  </si>
  <si>
    <t xml:space="preserve">报废损耗率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</si>
</sst>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传统预测误差率(%) 与 AI预测误差率(%)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传统预测误差率(%)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乳制品</c:v>
                </c:pt>
                <c:pt idx="1">
                  <c:v>休闲食品</c:v>
                </c:pt>
                <c:pt idx="2">
                  <c:v>纸品清洁</c:v>
                </c:pt>
                <c:pt idx="3">
                  <c:v>冷冻生鲜</c:v>
                </c:pt>
                <c:pt idx="4">
                  <c:v>酒水饮料</c:v>
                </c:pt>
                <c:pt idx="5">
                  <c:v>粮油调味</c:v>
                </c:pt>
                <c:pt idx="6">
                  <c:v>日化个护</c:v>
                </c:pt>
                <c:pt idx="7">
                  <c:v>糖果冲调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35.9</c:v>
                </c:pt>
                <c:pt idx="1">
                  <c:v>37.8</c:v>
                </c:pt>
                <c:pt idx="2">
                  <c:v>27.9</c:v>
                </c:pt>
                <c:pt idx="3">
                  <c:v>28.8</c:v>
                </c:pt>
                <c:pt idx="4">
                  <c:v>26.9</c:v>
                </c:pt>
                <c:pt idx="5">
                  <c:v>28.5</c:v>
                </c:pt>
                <c:pt idx="6">
                  <c:v>40.9</c:v>
                </c:pt>
                <c:pt idx="7">
                  <c:v>27.6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AI预测误差率(%)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乳制品</c:v>
                </c:pt>
                <c:pt idx="1">
                  <c:v>休闲食品</c:v>
                </c:pt>
                <c:pt idx="2">
                  <c:v>纸品清洁</c:v>
                </c:pt>
                <c:pt idx="3">
                  <c:v>冷冻生鲜</c:v>
                </c:pt>
                <c:pt idx="4">
                  <c:v>酒水饮料</c:v>
                </c:pt>
                <c:pt idx="5">
                  <c:v>粮油调味</c:v>
                </c:pt>
                <c:pt idx="6">
                  <c:v>日化个护</c:v>
                </c:pt>
                <c:pt idx="7">
                  <c:v>糖果冲调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19</c:v>
                </c:pt>
                <c:pt idx="1">
                  <c:v>20.4</c:v>
                </c:pt>
                <c:pt idx="2">
                  <c:v>10.9</c:v>
                </c:pt>
                <c:pt idx="3">
                  <c:v>10.3</c:v>
                </c:pt>
                <c:pt idx="4">
                  <c:v>16</c:v>
                </c:pt>
                <c:pt idx="5">
                  <c:v>16.6</c:v>
                </c:pt>
                <c:pt idx="6">
                  <c:v>20.6</c:v>
                </c:pt>
                <c:pt idx="7">
                  <c:v>9.8</c:v>
                </c:pt>
              </c:numCache>
            </c:numRef>
          </c:val>
        </c:ser>
        <c:gapWidth val="150"/>
        <c:overlap val="0"/>
        <c:axId val="39183597"/>
        <c:axId val="11083857"/>
      </c:barChart>
      <c:catAx>
        <c:axId val="3918359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品类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083857"/>
        <c:crosses val="autoZero"/>
        <c:auto val="1"/>
        <c:lblAlgn val="ctr"/>
        <c:lblOffset val="100"/>
        <c:noMultiLvlLbl val="0"/>
      </c:catAx>
      <c:valAx>
        <c:axId val="110838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1835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预测准确率</c:v>
                </c:pt>
                <c:pt idx="1">
                  <c:v>缺货率</c:v>
                </c:pt>
                <c:pt idx="2">
                  <c:v>库存周转天数</c:v>
                </c:pt>
                <c:pt idx="3">
                  <c:v>报废损耗率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62</c:v>
                </c:pt>
                <c:pt idx="1">
                  <c:v>8.5</c:v>
                </c:pt>
                <c:pt idx="2">
                  <c:v>45</c:v>
                </c:pt>
                <c:pt idx="3">
                  <c:v>3.2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预测准确率</c:v>
                </c:pt>
                <c:pt idx="1">
                  <c:v>缺货率</c:v>
                </c:pt>
                <c:pt idx="2">
                  <c:v>库存周转天数</c:v>
                </c:pt>
                <c:pt idx="3">
                  <c:v>报废损耗率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85</c:v>
                </c:pt>
                <c:pt idx="1">
                  <c:v>3</c:v>
                </c:pt>
                <c:pt idx="2">
                  <c:v>28</c:v>
                </c:pt>
                <c:pt idx="3">
                  <c:v>1.1</c:v>
                </c:pt>
              </c:numCache>
            </c:numRef>
          </c:val>
        </c:ser>
        <c:gapWidth val="150"/>
        <c:overlap val="0"/>
        <c:axId val="8933940"/>
        <c:axId val="73249085"/>
      </c:barChart>
      <c:catAx>
        <c:axId val="89339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249085"/>
        <c:crosses val="autoZero"/>
        <c:auto val="1"/>
        <c:lblAlgn val="ctr"/>
        <c:lblOffset val="100"/>
        <c:noMultiLvlLbl val="0"/>
      </c:catAx>
      <c:valAx>
        <c:axId val="7324908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3394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11</v>
      </c>
      <c r="D10" s="14" t="n">
        <v>35.9</v>
      </c>
      <c r="E10" s="14" t="n">
        <v>19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11</v>
      </c>
      <c r="D11" s="14" t="n">
        <v>37.8</v>
      </c>
      <c r="E11" s="14" t="n">
        <v>20.4</v>
      </c>
    </row>
    <row r="12" customFormat="false" ht="15" hidden="false" customHeight="false" outlineLevel="0" collapsed="false">
      <c r="A12" s="12" t="s">
        <v>31</v>
      </c>
      <c r="B12" s="12" t="s">
        <v>29</v>
      </c>
      <c r="C12" s="13" t="n">
        <v>16</v>
      </c>
      <c r="D12" s="14" t="n">
        <v>27.9</v>
      </c>
      <c r="E12" s="14" t="n">
        <v>10.9</v>
      </c>
    </row>
    <row r="13" customFormat="false" ht="15" hidden="false" customHeight="false" outlineLevel="0" collapsed="false">
      <c r="A13" s="12" t="s">
        <v>32</v>
      </c>
      <c r="B13" s="12" t="s">
        <v>29</v>
      </c>
      <c r="C13" s="13" t="n">
        <v>41</v>
      </c>
      <c r="D13" s="14" t="n">
        <v>28.8</v>
      </c>
      <c r="E13" s="14" t="n">
        <v>10.3</v>
      </c>
    </row>
    <row r="14" customFormat="false" ht="15" hidden="false" customHeight="false" outlineLevel="0" collapsed="false">
      <c r="A14" s="12" t="s">
        <v>33</v>
      </c>
      <c r="B14" s="12" t="s">
        <v>29</v>
      </c>
      <c r="C14" s="13" t="n">
        <v>7</v>
      </c>
      <c r="D14" s="14" t="n">
        <v>26.9</v>
      </c>
      <c r="E14" s="14" t="n">
        <v>16</v>
      </c>
    </row>
    <row r="15" customFormat="false" ht="15" hidden="false" customHeight="false" outlineLevel="0" collapsed="false">
      <c r="A15" s="12" t="s">
        <v>34</v>
      </c>
      <c r="B15" s="12" t="s">
        <v>35</v>
      </c>
      <c r="C15" s="13" t="n">
        <v>11</v>
      </c>
      <c r="D15" s="14" t="n">
        <v>28.5</v>
      </c>
      <c r="E15" s="14" t="n">
        <v>16.6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45</v>
      </c>
      <c r="D16" s="14" t="n">
        <v>40.9</v>
      </c>
      <c r="E16" s="14" t="n">
        <v>20.6</v>
      </c>
    </row>
    <row r="17" customFormat="false" ht="15" hidden="false" customHeight="false" outlineLevel="0" collapsed="false">
      <c r="A17" s="12" t="s">
        <v>38</v>
      </c>
      <c r="B17" s="12" t="s">
        <v>37</v>
      </c>
      <c r="C17" s="13" t="n">
        <v>31</v>
      </c>
      <c r="D17" s="14" t="n">
        <v>27.6</v>
      </c>
      <c r="E17" s="14" t="n">
        <v>9.8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乳制品</v>
      </c>
      <c r="B4" s="16" t="n">
        <f aca="false">参数与输入!D10-参数与输入!E10</f>
        <v>16.9</v>
      </c>
      <c r="C4" s="17" t="n">
        <f aca="false">IF(参数与输入!D10=0,0,B4/参数与输入!D10)</f>
        <v>0.47075208913649</v>
      </c>
      <c r="D4" s="18" t="str">
        <f aca="false">IF(C4&gt;=参数与输入!$B$5,"达标","关注")</f>
        <v>达标</v>
      </c>
      <c r="E4" s="18" t="n">
        <f aca="false">RANK(C4,$C$4:$C$11)</f>
        <v>5</v>
      </c>
    </row>
    <row r="5" customFormat="false" ht="15" hidden="false" customHeight="false" outlineLevel="0" collapsed="false">
      <c r="A5" s="15" t="str">
        <f aca="false">参数与输入!A11</f>
        <v>休闲食品</v>
      </c>
      <c r="B5" s="16" t="n">
        <f aca="false">参数与输入!D11-参数与输入!E11</f>
        <v>17.4</v>
      </c>
      <c r="C5" s="17" t="n">
        <f aca="false">IF(参数与输入!D11=0,0,B5/参数与输入!D11)</f>
        <v>0.46031746031746</v>
      </c>
      <c r="D5" s="18" t="str">
        <f aca="false">IF(C5&gt;=参数与输入!$B$5,"达标","关注")</f>
        <v>达标</v>
      </c>
      <c r="E5" s="18" t="n">
        <f aca="false">RANK(C5,$C$4:$C$11)</f>
        <v>6</v>
      </c>
    </row>
    <row r="6" customFormat="false" ht="15" hidden="false" customHeight="false" outlineLevel="0" collapsed="false">
      <c r="A6" s="15" t="str">
        <f aca="false">参数与输入!A12</f>
        <v>纸品清洁</v>
      </c>
      <c r="B6" s="16" t="n">
        <f aca="false">参数与输入!D12-参数与输入!E12</f>
        <v>17</v>
      </c>
      <c r="C6" s="17" t="n">
        <f aca="false">IF(参数与输入!D12=0,0,B6/参数与输入!D12)</f>
        <v>0.609318996415771</v>
      </c>
      <c r="D6" s="18" t="str">
        <f aca="false">IF(C6&gt;=参数与输入!$B$5,"达标","关注")</f>
        <v>达标</v>
      </c>
      <c r="E6" s="18" t="n">
        <f aca="false">RANK(C6,$C$4:$C$11)</f>
        <v>3</v>
      </c>
    </row>
    <row r="7" customFormat="false" ht="15" hidden="false" customHeight="false" outlineLevel="0" collapsed="false">
      <c r="A7" s="15" t="str">
        <f aca="false">参数与输入!A13</f>
        <v>冷冻生鲜</v>
      </c>
      <c r="B7" s="16" t="n">
        <f aca="false">参数与输入!D13-参数与输入!E13</f>
        <v>18.5</v>
      </c>
      <c r="C7" s="17" t="n">
        <f aca="false">IF(参数与输入!D13=0,0,B7/参数与输入!D13)</f>
        <v>0.642361111111111</v>
      </c>
      <c r="D7" s="18" t="str">
        <f aca="false">IF(C7&gt;=参数与输入!$B$5,"达标","关注")</f>
        <v>达标</v>
      </c>
      <c r="E7" s="18" t="n">
        <f aca="false">RANK(C7,$C$4:$C$11)</f>
        <v>2</v>
      </c>
    </row>
    <row r="8" customFormat="false" ht="15" hidden="false" customHeight="false" outlineLevel="0" collapsed="false">
      <c r="A8" s="15" t="str">
        <f aca="false">参数与输入!A14</f>
        <v>酒水饮料</v>
      </c>
      <c r="B8" s="16" t="n">
        <f aca="false">参数与输入!D14-参数与输入!E14</f>
        <v>10.9</v>
      </c>
      <c r="C8" s="17" t="n">
        <f aca="false">IF(参数与输入!D14=0,0,B8/参数与输入!D14)</f>
        <v>0.405204460966543</v>
      </c>
      <c r="D8" s="18" t="str">
        <f aca="false">IF(C8&gt;=参数与输入!$B$5,"达标","关注")</f>
        <v>达标</v>
      </c>
      <c r="E8" s="18" t="n">
        <f aca="false">RANK(C8,$C$4:$C$11)</f>
        <v>8</v>
      </c>
    </row>
    <row r="9" customFormat="false" ht="15" hidden="false" customHeight="false" outlineLevel="0" collapsed="false">
      <c r="A9" s="15" t="str">
        <f aca="false">参数与输入!A15</f>
        <v>粮油调味</v>
      </c>
      <c r="B9" s="16" t="n">
        <f aca="false">参数与输入!D15-参数与输入!E15</f>
        <v>11.9</v>
      </c>
      <c r="C9" s="17" t="n">
        <f aca="false">IF(参数与输入!D15=0,0,B9/参数与输入!D15)</f>
        <v>0.417543859649123</v>
      </c>
      <c r="D9" s="18" t="str">
        <f aca="false">IF(C9&gt;=参数与输入!$B$5,"达标","关注")</f>
        <v>达标</v>
      </c>
      <c r="E9" s="18" t="n">
        <f aca="false">RANK(C9,$C$4:$C$11)</f>
        <v>7</v>
      </c>
    </row>
    <row r="10" customFormat="false" ht="15" hidden="false" customHeight="false" outlineLevel="0" collapsed="false">
      <c r="A10" s="15" t="str">
        <f aca="false">参数与输入!A16</f>
        <v>日化个护</v>
      </c>
      <c r="B10" s="16" t="n">
        <f aca="false">参数与输入!D16-参数与输入!E16</f>
        <v>20.3</v>
      </c>
      <c r="C10" s="17" t="n">
        <f aca="false">IF(参数与输入!D16=0,0,B10/参数与输入!D16)</f>
        <v>0.496332518337408</v>
      </c>
      <c r="D10" s="18" t="str">
        <f aca="false">IF(C10&gt;=参数与输入!$B$5,"达标","关注")</f>
        <v>达标</v>
      </c>
      <c r="E10" s="18" t="n">
        <f aca="false">RANK(C10,$C$4:$C$11)</f>
        <v>4</v>
      </c>
    </row>
    <row r="11" customFormat="false" ht="15" hidden="false" customHeight="false" outlineLevel="0" collapsed="false">
      <c r="A11" s="15" t="str">
        <f aca="false">参数与输入!A17</f>
        <v>糖果冲调</v>
      </c>
      <c r="B11" s="16" t="n">
        <f aca="false">参数与输入!D17-参数与输入!E17</f>
        <v>17.8</v>
      </c>
      <c r="C11" s="17" t="n">
        <f aca="false">IF(参数与输入!D17=0,0,B11/参数与输入!D17)</f>
        <v>0.644927536231884</v>
      </c>
      <c r="D11" s="18" t="str">
        <f aca="false">IF(C11&gt;=参数与输入!$B$5,"达标","关注")</f>
        <v>达标</v>
      </c>
      <c r="E11" s="18" t="n">
        <f aca="false">RANK(C11,$C$4:$C$11)</f>
        <v>1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130.7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0.518344754020724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0.644927536231884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0.405204460966543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1568.4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62</v>
      </c>
      <c r="D32" s="12" t="n">
        <v>85</v>
      </c>
    </row>
    <row r="33" customFormat="false" ht="15" hidden="false" customHeight="false" outlineLevel="0" collapsed="false">
      <c r="A33" s="22" t="s">
        <v>73</v>
      </c>
      <c r="B33" s="24" t="s">
        <v>72</v>
      </c>
      <c r="C33" s="12" t="n">
        <v>8.5</v>
      </c>
      <c r="D33" s="12" t="n">
        <v>3</v>
      </c>
    </row>
    <row r="34" customFormat="false" ht="15" hidden="false" customHeight="false" outlineLevel="0" collapsed="false">
      <c r="A34" s="22" t="s">
        <v>74</v>
      </c>
      <c r="B34" s="22" t="s">
        <v>75</v>
      </c>
      <c r="C34" s="12" t="n">
        <v>45</v>
      </c>
      <c r="D34" s="12" t="n">
        <v>28</v>
      </c>
    </row>
    <row r="35" customFormat="false" ht="15" hidden="false" customHeight="false" outlineLevel="0" collapsed="false">
      <c r="A35" s="22" t="s">
        <v>76</v>
      </c>
      <c r="B35" s="24" t="s">
        <v>72</v>
      </c>
      <c r="C35" s="12" t="n">
        <v>3.2</v>
      </c>
      <c r="D35" s="12" t="n">
        <v>1.1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